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9-10 دراسات\الاستمارة\مجلد جديد\"/>
    </mc:Choice>
  </mc:AlternateContent>
  <xr:revisionPtr revIDLastSave="0" documentId="13_ncr:1_{2C53AEB5-98DF-4746-AC0F-8A4741D2A568}" xr6:coauthVersionLast="47" xr6:coauthVersionMax="47" xr10:uidLastSave="{00000000-0000-0000-0000-000000000000}"/>
  <workbookProtection workbookAlgorithmName="SHA-512" workbookHashValue="wpNh8dL1TzuY09N8n+lVE6Tx+j/o4DzRzmW3onzL/rHBuEOODpQ3sAKoGzdkBA3484bpFLwbrYFCcE8xl4V5gw==" workbookSaltValue="SNhNVR4j+TcMAm3xtT8Taw==" workbookSpinCount="100000" lockStructure="1"/>
  <bookViews>
    <workbookView xWindow="-108" yWindow="-108" windowWidth="23256" windowHeight="12456" xr2:uid="{00000000-000D-0000-FFFF-FFFF00000000}"/>
  </bookViews>
  <sheets>
    <sheet name="تعليمات" sheetId="13" r:id="rId1"/>
    <sheet name="إدخال البيانات" sheetId="7" r:id="rId2"/>
    <sheet name="إختيار المقررات" sheetId="5" r:id="rId3"/>
    <sheet name="الإستمارة" sheetId="11" r:id="rId4"/>
    <sheet name="LAW-24-25-f1" sheetId="2" r:id="rId5"/>
    <sheet name="ورقة4" sheetId="10" state="hidden" r:id="rId6"/>
    <sheet name="ورقة2" sheetId="4" state="hidden" r:id="rId7"/>
  </sheets>
  <definedNames>
    <definedName name="_xlnm._FilterDatabase" localSheetId="1" hidden="1">'إدخال البيانات'!$L$19:$L$31</definedName>
    <definedName name="_xlnm._FilterDatabase" localSheetId="6" hidden="1">ورقة2!$A$2:$AI$2</definedName>
    <definedName name="_xlnm._FilterDatabase" localSheetId="5" hidden="1">ورقة4!$A$2:$BD$2925</definedName>
    <definedName name="_xlnm.Print_Area" localSheetId="3">الإستمارة!$A$1:$S$51</definedName>
    <definedName name="RowN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7" l="1"/>
  <c r="AC20" i="5" s="1"/>
  <c r="G10" i="7"/>
  <c r="F10" i="7"/>
  <c r="E10" i="7"/>
  <c r="D10" i="7"/>
  <c r="C10" i="7"/>
  <c r="B10" i="7"/>
  <c r="A10" i="7"/>
  <c r="F7" i="7"/>
  <c r="E7" i="7"/>
  <c r="D7" i="7"/>
  <c r="C7" i="7"/>
  <c r="B7" i="7"/>
  <c r="A7" i="7"/>
  <c r="D1" i="7"/>
  <c r="V4" i="5" l="1"/>
  <c r="AB4" i="5"/>
  <c r="N5" i="2" s="1"/>
  <c r="AH4" i="5"/>
  <c r="P4" i="5"/>
  <c r="J4" i="5"/>
  <c r="D4" i="5"/>
  <c r="D3" i="5"/>
  <c r="J3" i="5"/>
  <c r="AH1" i="5"/>
  <c r="AB1" i="5"/>
  <c r="J2" i="5"/>
  <c r="P2" i="5"/>
  <c r="V2" i="5"/>
  <c r="AB2" i="5"/>
  <c r="V3" i="5" l="1"/>
  <c r="AH3" i="5"/>
  <c r="AB3" i="5"/>
  <c r="P3" i="5"/>
  <c r="Y23" i="11"/>
  <c r="Y24" i="11"/>
  <c r="Y25" i="11"/>
  <c r="Y26" i="11"/>
  <c r="Y27" i="11"/>
  <c r="Y28" i="11"/>
  <c r="Y29" i="11"/>
  <c r="U3" i="11"/>
  <c r="U11" i="5"/>
  <c r="U12" i="5"/>
  <c r="U13" i="5"/>
  <c r="U10" i="5"/>
  <c r="O2" i="10" s="1"/>
  <c r="BN62" i="5"/>
  <c r="BN48" i="5"/>
  <c r="BN34" i="5"/>
  <c r="BN19" i="5"/>
  <c r="BM62" i="5" l="1"/>
  <c r="AZ2" i="10"/>
  <c r="CP4" i="2"/>
  <c r="AN2" i="10"/>
  <c r="BM34" i="5"/>
  <c r="AB2" i="10"/>
  <c r="BM48" i="5"/>
  <c r="BR4" i="2"/>
  <c r="BM19" i="5"/>
  <c r="AR4" i="2"/>
  <c r="DN4" i="2"/>
  <c r="B23" i="11" l="1"/>
  <c r="EJ5" i="2"/>
  <c r="DY5" i="2"/>
  <c r="DS5" i="2"/>
  <c r="D1" i="5"/>
  <c r="A32" i="5" l="1"/>
  <c r="A31" i="5"/>
  <c r="A37" i="5"/>
  <c r="A28" i="5"/>
  <c r="A30" i="5"/>
  <c r="A29" i="5"/>
  <c r="A36" i="5"/>
  <c r="A35" i="5"/>
  <c r="A27" i="5"/>
  <c r="A34" i="5"/>
  <c r="A33" i="5"/>
  <c r="D2" i="5"/>
  <c r="AH7" i="5" s="1"/>
  <c r="BR58" i="5"/>
  <c r="BR50" i="5"/>
  <c r="BR42" i="5"/>
  <c r="BR34" i="5"/>
  <c r="BR26" i="5"/>
  <c r="BR18" i="5"/>
  <c r="BR10" i="5"/>
  <c r="BR57" i="5"/>
  <c r="BR49" i="5"/>
  <c r="BR41" i="5"/>
  <c r="BR33" i="5"/>
  <c r="BR25" i="5"/>
  <c r="BR17" i="5"/>
  <c r="BR9" i="5"/>
  <c r="BR62" i="5"/>
  <c r="BR54" i="5"/>
  <c r="BR38" i="5"/>
  <c r="BR22" i="5"/>
  <c r="BR45" i="5"/>
  <c r="BR29" i="5"/>
  <c r="BI5" i="2" s="1"/>
  <c r="BR13" i="5"/>
  <c r="BR60" i="5"/>
  <c r="BR52" i="5"/>
  <c r="BR36" i="5"/>
  <c r="BU5" i="2" s="1"/>
  <c r="BR28" i="5"/>
  <c r="BR20" i="5"/>
  <c r="BR59" i="5"/>
  <c r="BR43" i="5"/>
  <c r="BR19" i="5"/>
  <c r="BR56" i="5"/>
  <c r="BR48" i="5"/>
  <c r="BR40" i="5"/>
  <c r="BR32" i="5"/>
  <c r="BR24" i="5"/>
  <c r="BR16" i="5"/>
  <c r="BR8" i="5"/>
  <c r="BR55" i="5"/>
  <c r="BR47" i="5"/>
  <c r="BR39" i="5"/>
  <c r="BR31" i="5"/>
  <c r="BR23" i="5"/>
  <c r="BR15" i="5"/>
  <c r="BR7" i="5"/>
  <c r="BR46" i="5"/>
  <c r="BR30" i="5"/>
  <c r="BR14" i="5"/>
  <c r="AI5" i="2" s="1"/>
  <c r="BR6" i="5"/>
  <c r="BR61" i="5"/>
  <c r="BR53" i="5"/>
  <c r="BR37" i="5"/>
  <c r="BR21" i="5"/>
  <c r="AU5" i="2" s="1"/>
  <c r="BR44" i="5"/>
  <c r="BR12" i="5"/>
  <c r="BR51" i="5"/>
  <c r="BR35" i="5"/>
  <c r="BR27" i="5"/>
  <c r="BR11" i="5"/>
  <c r="J7" i="5"/>
  <c r="AB5" i="5"/>
  <c r="P5" i="5"/>
  <c r="V5" i="5"/>
  <c r="AH11" i="5"/>
  <c r="I6" i="11"/>
  <c r="Z14" i="11" s="1"/>
  <c r="Y14" i="11" s="1"/>
  <c r="O6" i="11"/>
  <c r="Z15" i="11" s="1"/>
  <c r="Y15" i="11" s="1"/>
  <c r="D6" i="11"/>
  <c r="Z13" i="11" s="1"/>
  <c r="Y13" i="11" s="1"/>
  <c r="D2" i="11"/>
  <c r="D5" i="11"/>
  <c r="Z10" i="11" s="1"/>
  <c r="Y10" i="11" s="1"/>
  <c r="O3" i="11"/>
  <c r="Z6" i="11" s="1"/>
  <c r="Y6" i="11" s="1"/>
  <c r="D4" i="11"/>
  <c r="Z7" i="11" s="1"/>
  <c r="Y7" i="11" s="1"/>
  <c r="V1" i="5"/>
  <c r="I3" i="11" s="1"/>
  <c r="Z5" i="11" s="1"/>
  <c r="Y5" i="11" s="1"/>
  <c r="P1" i="5"/>
  <c r="J1" i="5"/>
  <c r="O2" i="11" s="1"/>
  <c r="I5" i="11"/>
  <c r="Z11" i="11" s="1"/>
  <c r="Y11" i="11" s="1"/>
  <c r="Z3" i="11" l="1"/>
  <c r="M39" i="11"/>
  <c r="U29" i="5"/>
  <c r="V29" i="5" s="1"/>
  <c r="U19" i="5"/>
  <c r="V19" i="5" s="1"/>
  <c r="U28" i="5"/>
  <c r="V28" i="5" s="1"/>
  <c r="EU5" i="2" s="1"/>
  <c r="D3" i="11"/>
  <c r="Z4" i="11" s="1"/>
  <c r="Y4" i="11" s="1"/>
  <c r="C5" i="2"/>
  <c r="U20" i="5"/>
  <c r="U23" i="5"/>
  <c r="V23" i="5" s="1"/>
  <c r="U25" i="5"/>
  <c r="U21" i="5"/>
  <c r="V21" i="5" s="1"/>
  <c r="U22" i="5"/>
  <c r="V22" i="5" s="1"/>
  <c r="U24" i="5"/>
  <c r="U26" i="5"/>
  <c r="U27" i="5"/>
  <c r="BT34" i="5"/>
  <c r="BS34" i="5"/>
  <c r="BS5" i="2"/>
  <c r="BT33" i="5"/>
  <c r="BQ5" i="2"/>
  <c r="BS33" i="5"/>
  <c r="AG5" i="2"/>
  <c r="BS12" i="5"/>
  <c r="BT12" i="5"/>
  <c r="CW5" i="2"/>
  <c r="BT52" i="5"/>
  <c r="BS52" i="5"/>
  <c r="BC5" i="2"/>
  <c r="BS25" i="5"/>
  <c r="BT25" i="5"/>
  <c r="CU5" i="2"/>
  <c r="BS51" i="5"/>
  <c r="BT51" i="5"/>
  <c r="BG5" i="2"/>
  <c r="BT27" i="5"/>
  <c r="BS27" i="5"/>
  <c r="AA5" i="2"/>
  <c r="BS9" i="5"/>
  <c r="BT9" i="5"/>
  <c r="CK5" i="2"/>
  <c r="BS45" i="5"/>
  <c r="BT45" i="5"/>
  <c r="AE5" i="2"/>
  <c r="BT11" i="5"/>
  <c r="BS11" i="5"/>
  <c r="BA5" i="2"/>
  <c r="BS24" i="5"/>
  <c r="BT24" i="5"/>
  <c r="DI5" i="2"/>
  <c r="BT59" i="5"/>
  <c r="BS59" i="5"/>
  <c r="CO5" i="2"/>
  <c r="BT47" i="5"/>
  <c r="BS47" i="5"/>
  <c r="DK5" i="2"/>
  <c r="BT60" i="5"/>
  <c r="BS60" i="5"/>
  <c r="DG5" i="2"/>
  <c r="BS58" i="5"/>
  <c r="BT58" i="5"/>
  <c r="AC5" i="2"/>
  <c r="BS10" i="5"/>
  <c r="BT10" i="5"/>
  <c r="DA5" i="2"/>
  <c r="BS54" i="5"/>
  <c r="BT54" i="5"/>
  <c r="BW5" i="2"/>
  <c r="BT37" i="5"/>
  <c r="BS37" i="5"/>
  <c r="CS5" i="2"/>
  <c r="BT50" i="5"/>
  <c r="BS50" i="5"/>
  <c r="AM5" i="2"/>
  <c r="BT16" i="5"/>
  <c r="BS16" i="5"/>
  <c r="CG5" i="2"/>
  <c r="BT43" i="5"/>
  <c r="BS43" i="5"/>
  <c r="CA5" i="2"/>
  <c r="BS39" i="5"/>
  <c r="BT39" i="5"/>
  <c r="BM5" i="2"/>
  <c r="BS31" i="5"/>
  <c r="BT31" i="5"/>
  <c r="AY5" i="2"/>
  <c r="BT23" i="5"/>
  <c r="BS23" i="5"/>
  <c r="AK5" i="2"/>
  <c r="BS15" i="5"/>
  <c r="BT15" i="5"/>
  <c r="W5" i="2"/>
  <c r="BS7" i="5"/>
  <c r="BT7" i="5"/>
  <c r="U5" i="2"/>
  <c r="BS6" i="5"/>
  <c r="BT6" i="5"/>
  <c r="DE5" i="2"/>
  <c r="BT57" i="5"/>
  <c r="BS57" i="5"/>
  <c r="CM5" i="2"/>
  <c r="BS46" i="5"/>
  <c r="BT46" i="5"/>
  <c r="Y5" i="2"/>
  <c r="BT8" i="5"/>
  <c r="BS8" i="5"/>
  <c r="BS19" i="5"/>
  <c r="AS5" i="2"/>
  <c r="BT19" i="5"/>
  <c r="BY5" i="2"/>
  <c r="BS38" i="5"/>
  <c r="BT38" i="5"/>
  <c r="BE5" i="2"/>
  <c r="BS26" i="5"/>
  <c r="BT26" i="5"/>
  <c r="BS62" i="5"/>
  <c r="DO5" i="2"/>
  <c r="BT62" i="5"/>
  <c r="CE5" i="2"/>
  <c r="BT41" i="5"/>
  <c r="BS41" i="5"/>
  <c r="BK5" i="2"/>
  <c r="BT30" i="5"/>
  <c r="BS30" i="5"/>
  <c r="AW5" i="2"/>
  <c r="BS22" i="5"/>
  <c r="BT22" i="5"/>
  <c r="CQ5" i="2"/>
  <c r="BT48" i="5"/>
  <c r="BS48" i="5"/>
  <c r="AQ5" i="2"/>
  <c r="BT18" i="5"/>
  <c r="BS18" i="5"/>
  <c r="BT61" i="5"/>
  <c r="BS61" i="5"/>
  <c r="DM5" i="2"/>
  <c r="CC5" i="2"/>
  <c r="BT40" i="5"/>
  <c r="BS40" i="5"/>
  <c r="CI5" i="2"/>
  <c r="BS44" i="5"/>
  <c r="BT44" i="5"/>
  <c r="AO5" i="2"/>
  <c r="BS17" i="5"/>
  <c r="BT17" i="5"/>
  <c r="CY5" i="2"/>
  <c r="BT53" i="5"/>
  <c r="BS53" i="5"/>
  <c r="BO5" i="2"/>
  <c r="BT32" i="5"/>
  <c r="BS32" i="5"/>
  <c r="DC5" i="2"/>
  <c r="BS55" i="5"/>
  <c r="BT55" i="5"/>
  <c r="O5" i="11"/>
  <c r="Z12" i="11" s="1"/>
  <c r="Y12" i="11" s="1"/>
  <c r="AE26" i="11"/>
  <c r="V20" i="5" l="1"/>
  <c r="V25" i="5"/>
  <c r="ER5" i="2" s="1"/>
  <c r="V27" i="5"/>
  <c r="ET5" i="2" s="1"/>
  <c r="V26" i="5"/>
  <c r="ES5" i="2" s="1"/>
  <c r="V24" i="5"/>
  <c r="EO5" i="2"/>
  <c r="EV5" i="2"/>
  <c r="I4" i="11"/>
  <c r="Z8" i="11" s="1"/>
  <c r="Y8" i="11" s="1"/>
  <c r="BT56" i="5"/>
  <c r="BT42" i="5"/>
  <c r="BS56" i="5"/>
  <c r="DR5" i="2"/>
  <c r="DQ5" i="2"/>
  <c r="DP5" i="2"/>
  <c r="EQ5" i="2" l="1"/>
  <c r="EP5" i="2"/>
  <c r="J31" i="11"/>
  <c r="E27" i="11"/>
  <c r="V35" i="11"/>
  <c r="V33" i="11"/>
  <c r="V37" i="11"/>
  <c r="EL5" i="2" l="1"/>
  <c r="B36" i="11"/>
  <c r="EM5" i="2"/>
  <c r="EK5" i="2"/>
  <c r="EN5" i="2" l="1"/>
  <c r="G34" i="11"/>
  <c r="B35" i="11"/>
  <c r="G35" i="11"/>
  <c r="N27" i="11" l="1"/>
  <c r="K27" i="11"/>
  <c r="B34" i="11"/>
  <c r="K28" i="11"/>
  <c r="D7" i="11" l="1"/>
  <c r="Z16" i="11" s="1"/>
  <c r="Y16" i="11" s="1"/>
  <c r="I7" i="11"/>
  <c r="Z17" i="11" s="1"/>
  <c r="Y17" i="11" s="1"/>
  <c r="G8" i="11"/>
  <c r="Z19" i="11" s="1"/>
  <c r="Y19" i="11" s="1"/>
  <c r="BK12" i="5"/>
  <c r="BK18" i="5"/>
  <c r="BK25" i="5"/>
  <c r="BK31" i="5"/>
  <c r="BK37" i="5"/>
  <c r="L9" i="11" l="1"/>
  <c r="Z21" i="11" s="1"/>
  <c r="Y21" i="11" s="1"/>
  <c r="B8" i="11"/>
  <c r="Z20" i="11" s="1"/>
  <c r="Y20" i="11" s="1"/>
  <c r="EI5" i="2"/>
  <c r="EH5" i="2"/>
  <c r="EG5" i="2"/>
  <c r="AC3" i="5"/>
  <c r="AC4" i="5"/>
  <c r="D9" i="11"/>
  <c r="Z22" i="11" s="1"/>
  <c r="Y22" i="11" s="1"/>
  <c r="BK7" i="5" l="1"/>
  <c r="BK6" i="5"/>
  <c r="BK13" i="5"/>
  <c r="BT14" i="5" l="1"/>
  <c r="BT13" i="5" s="1"/>
  <c r="BT21" i="5"/>
  <c r="BT20" i="5" s="1"/>
  <c r="BT49" i="5"/>
  <c r="BT36" i="5"/>
  <c r="BT35" i="5" s="1"/>
  <c r="BT29" i="5"/>
  <c r="BT28" i="5" s="1"/>
  <c r="BK8" i="5"/>
  <c r="BK22" i="5"/>
  <c r="BK23" i="5"/>
  <c r="BK24" i="5"/>
  <c r="L8" i="11"/>
  <c r="Z18" i="11" s="1"/>
  <c r="Y18" i="11" s="1"/>
  <c r="BK40" i="5"/>
  <c r="BS42" i="5"/>
  <c r="BK43" i="5"/>
  <c r="BK46" i="5"/>
  <c r="BK38" i="5"/>
  <c r="BK9" i="5"/>
  <c r="BK10" i="5"/>
  <c r="BK11" i="5"/>
  <c r="BK48" i="5"/>
  <c r="BK49" i="5"/>
  <c r="BS49" i="5"/>
  <c r="BK50" i="5"/>
  <c r="BK51" i="5"/>
  <c r="BK52" i="5"/>
  <c r="BK39" i="5"/>
  <c r="BK42" i="5"/>
  <c r="BK45" i="5"/>
  <c r="BK14" i="5"/>
  <c r="BK15" i="5"/>
  <c r="BK16" i="5"/>
  <c r="BK17" i="5"/>
  <c r="BK19" i="5"/>
  <c r="BK20" i="5"/>
  <c r="BK21" i="5"/>
  <c r="BK32" i="5"/>
  <c r="BK41" i="5"/>
  <c r="BK44" i="5"/>
  <c r="BK47" i="5"/>
  <c r="BK33" i="5"/>
  <c r="BK34" i="5"/>
  <c r="BK35" i="5"/>
  <c r="BS36" i="5"/>
  <c r="BS35" i="5" s="1"/>
  <c r="BK36" i="5"/>
  <c r="BK26" i="5"/>
  <c r="BK27" i="5"/>
  <c r="BK28" i="5"/>
  <c r="BS29" i="5"/>
  <c r="BS28" i="5" s="1"/>
  <c r="BK29" i="5"/>
  <c r="BK30" i="5"/>
  <c r="BS14" i="5"/>
  <c r="BS13" i="5" s="1"/>
  <c r="BS21" i="5"/>
  <c r="BS20" i="5" s="1"/>
  <c r="A5" i="2"/>
  <c r="E40" i="11"/>
  <c r="E46" i="11" s="1"/>
  <c r="B1" i="11"/>
  <c r="M5" i="2"/>
  <c r="B5" i="2"/>
  <c r="BS5" i="5" l="1"/>
  <c r="BT5" i="5"/>
  <c r="G9" i="5" s="1"/>
  <c r="EF5" i="2"/>
  <c r="V18" i="5"/>
  <c r="B33" i="11" s="1"/>
  <c r="F5" i="2"/>
  <c r="Q5" i="2"/>
  <c r="D5" i="2"/>
  <c r="P5" i="2"/>
  <c r="W16" i="11"/>
  <c r="W18" i="11"/>
  <c r="W19" i="11"/>
  <c r="W24" i="11"/>
  <c r="W14" i="11"/>
  <c r="W17" i="11"/>
  <c r="W15" i="11"/>
  <c r="W20" i="11"/>
  <c r="W13" i="11"/>
  <c r="W12" i="11"/>
  <c r="W23" i="11"/>
  <c r="O5" i="2"/>
  <c r="L45" i="11"/>
  <c r="J5" i="2" l="1"/>
  <c r="O4" i="11"/>
  <c r="Z9" i="11" s="1"/>
  <c r="Y9" i="11" s="1"/>
  <c r="I5" i="2"/>
  <c r="A22" i="5"/>
  <c r="B22" i="5" s="1"/>
  <c r="A21" i="5"/>
  <c r="B21" i="5" s="1"/>
  <c r="R5" i="2"/>
  <c r="E5" i="2"/>
  <c r="G5" i="2" l="1"/>
  <c r="L5" i="2"/>
  <c r="H5" i="2"/>
  <c r="K5" i="2"/>
  <c r="B40" i="11"/>
  <c r="B46" i="11" s="1"/>
  <c r="Y3" i="11"/>
  <c r="AA15" i="11" s="1"/>
  <c r="W3" i="11"/>
  <c r="H39" i="11"/>
  <c r="H45" i="11" s="1"/>
  <c r="AA11" i="11" l="1"/>
  <c r="AE11" i="11" s="1"/>
  <c r="AA13" i="11"/>
  <c r="AE13" i="11" s="1"/>
  <c r="AA18" i="11"/>
  <c r="AA20" i="11"/>
  <c r="AA10" i="11"/>
  <c r="AE10" i="11" s="1"/>
  <c r="AA7" i="11"/>
  <c r="AA16" i="11"/>
  <c r="AA21" i="11"/>
  <c r="AA8" i="11"/>
  <c r="AE8" i="11" s="1"/>
  <c r="AA12" i="11"/>
  <c r="AE12" i="11" s="1"/>
  <c r="AA14" i="11"/>
  <c r="AE14" i="11" s="1"/>
  <c r="AA17" i="11"/>
  <c r="AA19" i="11"/>
  <c r="AA9" i="11"/>
  <c r="AE9" i="11" s="1"/>
  <c r="AA4" i="11"/>
  <c r="AE4" i="11" s="1"/>
  <c r="G26" i="5"/>
  <c r="H26" i="5" s="1"/>
  <c r="J26" i="5" s="1"/>
  <c r="S26" i="5" s="1"/>
  <c r="I26" i="5" s="1"/>
  <c r="G12" i="5"/>
  <c r="H12" i="5" s="1"/>
  <c r="K12" i="5" s="1"/>
  <c r="G25" i="5"/>
  <c r="H25" i="5" s="1"/>
  <c r="J25" i="5" s="1"/>
  <c r="S25" i="5" s="1"/>
  <c r="I25" i="5" s="1"/>
  <c r="G33" i="5"/>
  <c r="H33" i="5" s="1"/>
  <c r="K33" i="5" s="1"/>
  <c r="G27" i="5"/>
  <c r="H27" i="5" s="1"/>
  <c r="K27" i="5" s="1"/>
  <c r="G20" i="5"/>
  <c r="H20" i="5" s="1"/>
  <c r="G18" i="5"/>
  <c r="H18" i="5" s="1"/>
  <c r="G31" i="5"/>
  <c r="H31" i="5" s="1"/>
  <c r="J31" i="5" s="1"/>
  <c r="S31" i="5" s="1"/>
  <c r="I31" i="5" s="1"/>
  <c r="G30" i="5"/>
  <c r="H30" i="5" s="1"/>
  <c r="G29" i="5"/>
  <c r="H29" i="5" s="1"/>
  <c r="K29" i="5" s="1"/>
  <c r="G28" i="5"/>
  <c r="H28" i="5" s="1"/>
  <c r="G21" i="5"/>
  <c r="H21" i="5" s="1"/>
  <c r="G17" i="5"/>
  <c r="H17" i="5" s="1"/>
  <c r="K17" i="5" s="1"/>
  <c r="G32" i="5"/>
  <c r="H32" i="5" s="1"/>
  <c r="G24" i="5"/>
  <c r="H24" i="5" s="1"/>
  <c r="G19" i="5"/>
  <c r="H19" i="5" s="1"/>
  <c r="G11" i="5"/>
  <c r="H11" i="5" s="1"/>
  <c r="G13" i="5"/>
  <c r="H13" i="5" s="1"/>
  <c r="K13" i="5" s="1"/>
  <c r="G22" i="5"/>
  <c r="H22" i="5" s="1"/>
  <c r="G15" i="5"/>
  <c r="H15" i="5" s="1"/>
  <c r="J15" i="5" s="1"/>
  <c r="S15" i="5" s="1"/>
  <c r="I15" i="5" s="1"/>
  <c r="G34" i="5"/>
  <c r="H34" i="5" s="1"/>
  <c r="G16" i="5"/>
  <c r="H16" i="5" s="1"/>
  <c r="G23" i="5"/>
  <c r="H23" i="5" s="1"/>
  <c r="J23" i="5" s="1"/>
  <c r="S23" i="5" s="1"/>
  <c r="I23" i="5" s="1"/>
  <c r="G14" i="5"/>
  <c r="H14" i="5" s="1"/>
  <c r="J14" i="5" s="1"/>
  <c r="S14" i="5" s="1"/>
  <c r="I14" i="5" s="1"/>
  <c r="G10" i="5"/>
  <c r="H10" i="5" s="1"/>
  <c r="K9" i="5"/>
  <c r="F14" i="5" l="1"/>
  <c r="E14" i="5"/>
  <c r="D14" i="5" s="1"/>
  <c r="F26" i="5"/>
  <c r="F15" i="5"/>
  <c r="E15" i="5"/>
  <c r="D15" i="5" s="1"/>
  <c r="F25" i="5"/>
  <c r="E25" i="5"/>
  <c r="D25" i="5" s="1"/>
  <c r="F23" i="5"/>
  <c r="E23" i="5"/>
  <c r="D23" i="5" s="1"/>
  <c r="J19" i="5"/>
  <c r="S19" i="5" s="1"/>
  <c r="I19" i="5" s="1"/>
  <c r="K19" i="5"/>
  <c r="J32" i="5"/>
  <c r="S32" i="5" s="1"/>
  <c r="I32" i="5" s="1"/>
  <c r="K32" i="5"/>
  <c r="J27" i="5"/>
  <c r="S27" i="5" s="1"/>
  <c r="I27" i="5" s="1"/>
  <c r="J28" i="5"/>
  <c r="S28" i="5" s="1"/>
  <c r="I28" i="5" s="1"/>
  <c r="K28" i="5"/>
  <c r="J22" i="5"/>
  <c r="S22" i="5" s="1"/>
  <c r="I22" i="5" s="1"/>
  <c r="K22" i="5"/>
  <c r="J33" i="5"/>
  <c r="S33" i="5" s="1"/>
  <c r="I33" i="5" s="1"/>
  <c r="K23" i="5"/>
  <c r="J11" i="5"/>
  <c r="S11" i="5" s="1"/>
  <c r="I11" i="5" s="1"/>
  <c r="K11" i="5"/>
  <c r="J30" i="5"/>
  <c r="S30" i="5" s="1"/>
  <c r="I30" i="5" s="1"/>
  <c r="K30" i="5"/>
  <c r="J12" i="5"/>
  <c r="S12" i="5" s="1"/>
  <c r="I12" i="5" s="1"/>
  <c r="K14" i="5"/>
  <c r="K15" i="5"/>
  <c r="K25" i="5"/>
  <c r="K26" i="5"/>
  <c r="J21" i="5"/>
  <c r="S21" i="5" s="1"/>
  <c r="I21" i="5" s="1"/>
  <c r="K21" i="5"/>
  <c r="K24" i="5"/>
  <c r="J24" i="5"/>
  <c r="S24" i="5" s="1"/>
  <c r="I24" i="5" s="1"/>
  <c r="J20" i="5"/>
  <c r="S20" i="5" s="1"/>
  <c r="I20" i="5" s="1"/>
  <c r="K20" i="5"/>
  <c r="K16" i="5"/>
  <c r="J16" i="5"/>
  <c r="S16" i="5" s="1"/>
  <c r="I16" i="5" s="1"/>
  <c r="J13" i="5"/>
  <c r="S13" i="5" s="1"/>
  <c r="I13" i="5" s="1"/>
  <c r="K31" i="5"/>
  <c r="E31" i="5"/>
  <c r="D31" i="5" s="1"/>
  <c r="F31" i="5"/>
  <c r="K18" i="5"/>
  <c r="J18" i="5"/>
  <c r="S18" i="5" s="1"/>
  <c r="I18" i="5" s="1"/>
  <c r="K34" i="5"/>
  <c r="J34" i="5"/>
  <c r="S34" i="5" s="1"/>
  <c r="I34" i="5" s="1"/>
  <c r="J29" i="5"/>
  <c r="S29" i="5" s="1"/>
  <c r="I29" i="5" s="1"/>
  <c r="J17" i="5"/>
  <c r="S17" i="5" s="1"/>
  <c r="I17" i="5" s="1"/>
  <c r="H9" i="5"/>
  <c r="E26" i="5"/>
  <c r="D26" i="5" s="1"/>
  <c r="K10" i="5"/>
  <c r="J10" i="5"/>
  <c r="F29" i="5" l="1"/>
  <c r="F34" i="5"/>
  <c r="F13" i="5"/>
  <c r="E13" i="5"/>
  <c r="D13" i="5" s="1"/>
  <c r="F21" i="5"/>
  <c r="E21" i="5"/>
  <c r="D21" i="5" s="1"/>
  <c r="F27" i="5"/>
  <c r="F30" i="5"/>
  <c r="E30" i="5"/>
  <c r="D30" i="5" s="1"/>
  <c r="F16" i="5"/>
  <c r="E16" i="5"/>
  <c r="D16" i="5" s="1"/>
  <c r="E28" i="5"/>
  <c r="D28" i="5" s="1"/>
  <c r="E11" i="5"/>
  <c r="D11" i="5" s="1"/>
  <c r="F32" i="5"/>
  <c r="F33" i="5"/>
  <c r="E33" i="5"/>
  <c r="D33" i="5" s="1"/>
  <c r="F18" i="5"/>
  <c r="E18" i="5"/>
  <c r="D18" i="5" s="1"/>
  <c r="F20" i="5"/>
  <c r="E20" i="5"/>
  <c r="D20" i="5" s="1"/>
  <c r="F19" i="5"/>
  <c r="E19" i="5"/>
  <c r="D19" i="5" s="1"/>
  <c r="F17" i="5"/>
  <c r="E17" i="5"/>
  <c r="D17" i="5" s="1"/>
  <c r="F24" i="5"/>
  <c r="E24" i="5"/>
  <c r="D24" i="5" s="1"/>
  <c r="F12" i="5"/>
  <c r="F22" i="5"/>
  <c r="E22" i="5"/>
  <c r="D22" i="5" s="1"/>
  <c r="BQ10" i="5"/>
  <c r="S10" i="5"/>
  <c r="I10" i="5" s="1"/>
  <c r="F37" i="5"/>
  <c r="G37" i="5"/>
  <c r="E32" i="5"/>
  <c r="D32" i="5" s="1"/>
  <c r="F28" i="5"/>
  <c r="BQ9" i="5"/>
  <c r="BQ8" i="5"/>
  <c r="E12" i="5"/>
  <c r="D12" i="5" s="1"/>
  <c r="E27" i="5"/>
  <c r="D27" i="5" s="1"/>
  <c r="BQ30" i="5"/>
  <c r="F11" i="5"/>
  <c r="BQ47" i="5"/>
  <c r="BQ54" i="5"/>
  <c r="BQ14" i="5"/>
  <c r="BQ23" i="5"/>
  <c r="BQ40" i="5"/>
  <c r="BQ12" i="5"/>
  <c r="BQ51" i="5"/>
  <c r="BQ29" i="5"/>
  <c r="BQ22" i="5"/>
  <c r="BQ20" i="5"/>
  <c r="BQ32" i="5"/>
  <c r="BQ45" i="5"/>
  <c r="BQ24" i="5"/>
  <c r="BQ27" i="5"/>
  <c r="BQ16" i="5"/>
  <c r="BQ13" i="5"/>
  <c r="BQ34" i="5"/>
  <c r="BQ39" i="5"/>
  <c r="BQ50" i="5"/>
  <c r="BQ41" i="5"/>
  <c r="BQ48" i="5"/>
  <c r="BQ36" i="5"/>
  <c r="E29" i="5"/>
  <c r="D29" i="5" s="1"/>
  <c r="BQ15" i="5"/>
  <c r="BQ52" i="5"/>
  <c r="BQ17" i="5"/>
  <c r="BQ18" i="5"/>
  <c r="BQ53" i="5"/>
  <c r="BQ19" i="5"/>
  <c r="BQ35" i="5"/>
  <c r="BQ33" i="5"/>
  <c r="BQ42" i="5"/>
  <c r="E34" i="5"/>
  <c r="D34" i="5" s="1"/>
  <c r="BQ21" i="5"/>
  <c r="BQ28" i="5"/>
  <c r="BQ46" i="5"/>
  <c r="BQ44" i="5"/>
  <c r="BQ38" i="5"/>
  <c r="BQ26" i="5"/>
  <c r="BQ6" i="5" l="1"/>
  <c r="BQ11" i="5"/>
  <c r="J35" i="5"/>
  <c r="BG9" i="5"/>
  <c r="BQ7" i="5"/>
  <c r="F10" i="5"/>
  <c r="AB19" i="5"/>
  <c r="AH10" i="5" s="1"/>
  <c r="E10" i="5" l="1"/>
  <c r="D10" i="5" s="1"/>
  <c r="C10" i="5" s="1"/>
  <c r="DT5" i="2" l="1"/>
  <c r="DU5" i="2"/>
  <c r="E29" i="11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l="1"/>
  <c r="C30" i="5" s="1"/>
  <c r="C31" i="5" s="1"/>
  <c r="C32" i="5" s="1"/>
  <c r="C33" i="5" s="1"/>
  <c r="C34" i="5" s="1"/>
  <c r="AE23" i="5"/>
  <c r="E28" i="11"/>
  <c r="AE24" i="5"/>
  <c r="AE25" i="5" l="1"/>
  <c r="AE19" i="11" l="1"/>
  <c r="AA5" i="11" l="1"/>
  <c r="AE5" i="11" s="1"/>
  <c r="AA3" i="11"/>
  <c r="AE15" i="11"/>
  <c r="AE7" i="11"/>
  <c r="AA24" i="11"/>
  <c r="AE24" i="11" s="1"/>
  <c r="AE20" i="11"/>
  <c r="AA25" i="11"/>
  <c r="AE25" i="11" s="1"/>
  <c r="AA23" i="11"/>
  <c r="AE23" i="11" s="1"/>
  <c r="AE16" i="11"/>
  <c r="AE17" i="11"/>
  <c r="AA6" i="11"/>
  <c r="AE6" i="11" s="1"/>
  <c r="AE18" i="11"/>
  <c r="AE3" i="11" l="1"/>
  <c r="AJ1" i="11"/>
  <c r="B10" i="11" s="1"/>
  <c r="AD1" i="11" l="1"/>
  <c r="AN1" i="5"/>
  <c r="BG4" i="5" l="1"/>
  <c r="BF7" i="5"/>
  <c r="BG7" i="5"/>
  <c r="BF6" i="5"/>
  <c r="I2" i="11"/>
  <c r="BF4" i="5"/>
  <c r="BG6" i="5"/>
  <c r="S5" i="2"/>
  <c r="BF2" i="5"/>
  <c r="BG3" i="5"/>
  <c r="BG5" i="5"/>
  <c r="BF3" i="5"/>
  <c r="BG2" i="5"/>
  <c r="BF5" i="5"/>
  <c r="BG1" i="5"/>
  <c r="BF1" i="5"/>
  <c r="S9" i="5"/>
  <c r="F9" i="5" s="1"/>
  <c r="E30" i="11"/>
  <c r="K35" i="5" l="1"/>
  <c r="S35" i="5" s="1"/>
  <c r="G35" i="5"/>
  <c r="H35" i="5" s="1"/>
  <c r="DV5" i="2"/>
  <c r="AH17" i="5" l="1"/>
  <c r="K26" i="11" s="1"/>
  <c r="AH18" i="5"/>
  <c r="Q26" i="11" s="1"/>
  <c r="T35" i="5"/>
  <c r="F35" i="5" s="1"/>
  <c r="I35" i="5" l="1"/>
  <c r="EC5" i="2"/>
  <c r="AH16" i="5"/>
  <c r="AH19" i="5" s="1"/>
  <c r="ED5" i="2"/>
  <c r="V17" i="11"/>
  <c r="V13" i="11"/>
  <c r="V23" i="11"/>
  <c r="V16" i="11"/>
  <c r="V19" i="11"/>
  <c r="V21" i="11"/>
  <c r="V24" i="11"/>
  <c r="V27" i="11"/>
  <c r="V25" i="11"/>
  <c r="V20" i="11"/>
  <c r="V26" i="11"/>
  <c r="V30" i="11"/>
  <c r="V15" i="11"/>
  <c r="V22" i="11"/>
  <c r="V31" i="11"/>
  <c r="V28" i="11"/>
  <c r="V14" i="11"/>
  <c r="V18" i="11"/>
  <c r="V29" i="11"/>
  <c r="V12" i="11"/>
  <c r="B13" i="11" s="1"/>
  <c r="F26" i="11" l="1"/>
  <c r="EB5" i="2"/>
  <c r="EE5" i="2" s="1"/>
  <c r="E35" i="5"/>
  <c r="D35" i="5" s="1"/>
  <c r="C35" i="5" s="1"/>
  <c r="AH8" i="5"/>
  <c r="E31" i="11" s="1"/>
  <c r="C13" i="11"/>
  <c r="B14" i="11"/>
  <c r="AH12" i="5" l="1"/>
  <c r="DW5" i="2"/>
  <c r="D13" i="11"/>
  <c r="B15" i="11"/>
  <c r="C14" i="11"/>
  <c r="D14" i="11" s="1"/>
  <c r="DX5" i="2" l="1"/>
  <c r="AE26" i="5"/>
  <c r="AH14" i="5" s="1"/>
  <c r="E32" i="11"/>
  <c r="I14" i="11"/>
  <c r="H14" i="11"/>
  <c r="C15" i="11"/>
  <c r="B16" i="11"/>
  <c r="I13" i="11"/>
  <c r="H13" i="11"/>
  <c r="AH15" i="5" l="1"/>
  <c r="EA5" i="2" s="1"/>
  <c r="DZ5" i="2"/>
  <c r="F39" i="11"/>
  <c r="B17" i="11"/>
  <c r="C16" i="11"/>
  <c r="D15" i="11"/>
  <c r="F45" i="11" l="1"/>
  <c r="H15" i="11"/>
  <c r="I15" i="11"/>
  <c r="D16" i="11"/>
  <c r="C17" i="11"/>
  <c r="B18" i="11"/>
  <c r="C18" i="11" l="1"/>
  <c r="B19" i="11"/>
  <c r="D17" i="11"/>
  <c r="H16" i="11"/>
  <c r="I16" i="11"/>
  <c r="B20" i="11" l="1"/>
  <c r="C19" i="11"/>
  <c r="D18" i="11"/>
  <c r="I17" i="11"/>
  <c r="H17" i="11"/>
  <c r="B21" i="11" l="1"/>
  <c r="C20" i="11"/>
  <c r="D19" i="11"/>
  <c r="H18" i="11"/>
  <c r="I18" i="11"/>
  <c r="D20" i="11" l="1"/>
  <c r="I19" i="11"/>
  <c r="H19" i="11"/>
  <c r="B22" i="11"/>
  <c r="C21" i="11"/>
  <c r="H20" i="11" l="1"/>
  <c r="I20" i="11"/>
  <c r="D21" i="11"/>
  <c r="C22" i="11"/>
  <c r="J13" i="11"/>
  <c r="D22" i="11" l="1"/>
  <c r="J14" i="11"/>
  <c r="K13" i="11"/>
  <c r="L13" i="11" s="1"/>
  <c r="H21" i="11"/>
  <c r="I21" i="11"/>
  <c r="P13" i="11" l="1"/>
  <c r="Q13" i="11"/>
  <c r="K14" i="11"/>
  <c r="J15" i="11"/>
  <c r="I22" i="11"/>
  <c r="H22" i="11"/>
  <c r="K15" i="11" l="1"/>
  <c r="J16" i="11"/>
  <c r="L14" i="11"/>
  <c r="K16" i="11" l="1"/>
  <c r="J17" i="11"/>
  <c r="L15" i="11"/>
  <c r="P14" i="11"/>
  <c r="Q14" i="11"/>
  <c r="Q15" i="11" l="1"/>
  <c r="P15" i="11"/>
  <c r="J18" i="11"/>
  <c r="K17" i="11"/>
  <c r="L17" i="11" s="1"/>
  <c r="L16" i="11"/>
  <c r="Q17" i="11" l="1"/>
  <c r="P17" i="11"/>
  <c r="J19" i="11"/>
  <c r="K18" i="11"/>
  <c r="L18" i="11" s="1"/>
  <c r="Q16" i="11"/>
  <c r="P16" i="11"/>
  <c r="K19" i="11" l="1"/>
  <c r="J20" i="11"/>
  <c r="P18" i="11"/>
  <c r="Q18" i="11"/>
  <c r="K20" i="11" l="1"/>
  <c r="L20" i="11" s="1"/>
  <c r="J21" i="11"/>
  <c r="L19" i="11"/>
  <c r="P19" i="11" l="1"/>
  <c r="Q19" i="11"/>
  <c r="K21" i="11"/>
  <c r="L21" i="11" s="1"/>
  <c r="J22" i="11"/>
  <c r="K22" i="11" s="1"/>
  <c r="Q20" i="11"/>
  <c r="P20" i="11"/>
  <c r="P21" i="11" l="1"/>
  <c r="Q21" i="11"/>
  <c r="L22" i="11"/>
  <c r="BX5" i="2"/>
  <c r="AX5" i="2"/>
  <c r="BN5" i="2"/>
  <c r="CP5" i="2"/>
  <c r="BJ5" i="2"/>
  <c r="AV5" i="2"/>
  <c r="AB5" i="2"/>
  <c r="CL5" i="2"/>
  <c r="AZ5" i="2"/>
  <c r="AL5" i="2"/>
  <c r="BB5" i="2"/>
  <c r="Z5" i="2"/>
  <c r="BF5" i="2"/>
  <c r="BH5" i="2"/>
  <c r="AP5" i="2"/>
  <c r="CV5" i="2"/>
  <c r="DH5" i="2"/>
  <c r="CX5" i="2"/>
  <c r="AD5" i="2"/>
  <c r="AT5" i="2"/>
  <c r="BD5" i="2"/>
  <c r="X5" i="2"/>
  <c r="BL5" i="2"/>
  <c r="DB5" i="2"/>
  <c r="CR5" i="2"/>
  <c r="BV5" i="2"/>
  <c r="AH5" i="2"/>
  <c r="V5" i="2"/>
  <c r="BZ5" i="2"/>
  <c r="CT5" i="2"/>
  <c r="DL5" i="2"/>
  <c r="DD5" i="2"/>
  <c r="CZ5" i="2"/>
  <c r="DN5" i="2"/>
  <c r="DJ5" i="2"/>
  <c r="CD5" i="2"/>
  <c r="CF5" i="2"/>
  <c r="CN5" i="2"/>
  <c r="BR5" i="2"/>
  <c r="BP5" i="2"/>
  <c r="AR5" i="2"/>
  <c r="T5" i="2"/>
  <c r="CH5" i="2"/>
  <c r="DF5" i="2"/>
  <c r="CJ5" i="2"/>
  <c r="AF5" i="2"/>
  <c r="CB5" i="2"/>
  <c r="BT5" i="2"/>
  <c r="AN5" i="2"/>
  <c r="AJ5" i="2"/>
  <c r="P22" i="11" l="1"/>
  <c r="Q22" i="11"/>
</calcChain>
</file>

<file path=xl/sharedStrings.xml><?xml version="1.0" encoding="utf-8"?>
<sst xmlns="http://schemas.openxmlformats.org/spreadsheetml/2006/main" count="40637" uniqueCount="3515">
  <si>
    <t xml:space="preserve">تعليمات التسجيل </t>
  </si>
  <si>
    <t>اتبع الخطوات التالية:</t>
  </si>
  <si>
    <t>تملأ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</si>
  <si>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</si>
  <si>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</si>
  <si>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عند اختيار المقرر تضع بجانب اسم المقرر بالعمود الأزرق رقم /1/</t>
  </si>
  <si>
    <t xml:space="preserve">بعد الإنتهاء من عملية اختيار المقررات انتقل إلى صفحة </t>
  </si>
  <si>
    <t>الاستمارة واطبع منها أربع نسخ</t>
  </si>
  <si>
    <t>التوجه إلى المصرف العقاري لدفع الرسوم</t>
  </si>
  <si>
    <t>أدخل الرقم الإمتحاني</t>
  </si>
  <si>
    <t>يجب أن تقوم بملئ الحقول بالمعلومات المطلوبة بشكل صحيح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</si>
  <si>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</si>
  <si>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</si>
  <si>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</si>
  <si>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</si>
  <si>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علمي</t>
  </si>
  <si>
    <t>غير سوري</t>
  </si>
  <si>
    <t>العربية السورية</t>
  </si>
  <si>
    <t>01</t>
  </si>
  <si>
    <t>دمشق</t>
  </si>
  <si>
    <t>الفلسطينية السورية</t>
  </si>
  <si>
    <t>الرقم الوطني</t>
  </si>
  <si>
    <t>رقم جواز السفر لغير السوريين</t>
  </si>
  <si>
    <t>مكان ورقم القيد</t>
  </si>
  <si>
    <t>رقم الهاتف</t>
  </si>
  <si>
    <t>رقم الموبايل</t>
  </si>
  <si>
    <t>العنوان الدائم</t>
  </si>
  <si>
    <t>02</t>
  </si>
  <si>
    <t>حلب</t>
  </si>
  <si>
    <t>الفلسطينية</t>
  </si>
  <si>
    <t>03</t>
  </si>
  <si>
    <t>ريف دمشق</t>
  </si>
  <si>
    <t>الأردنية</t>
  </si>
  <si>
    <t>نوع الشهادة الثانوية</t>
  </si>
  <si>
    <t>سنة الشهادة</t>
  </si>
  <si>
    <t>محافظ الشهادة</t>
  </si>
  <si>
    <t>شعبة التجنيد</t>
  </si>
  <si>
    <t>04</t>
  </si>
  <si>
    <t>حمص</t>
  </si>
  <si>
    <t>اللبنانية</t>
  </si>
  <si>
    <t>05</t>
  </si>
  <si>
    <t>حماة</t>
  </si>
  <si>
    <t>التونسية</t>
  </si>
  <si>
    <t>تاريخ الميلاد</t>
  </si>
  <si>
    <t>مكان الميلاد</t>
  </si>
  <si>
    <t>الجنسية</t>
  </si>
  <si>
    <t>الجنس</t>
  </si>
  <si>
    <t>06</t>
  </si>
  <si>
    <t>اللاذقية</t>
  </si>
  <si>
    <t>الجزائرية</t>
  </si>
  <si>
    <t>07</t>
  </si>
  <si>
    <t>إدلب</t>
  </si>
  <si>
    <t>السودانية</t>
  </si>
  <si>
    <t>الاب</t>
  </si>
  <si>
    <t>الأم</t>
  </si>
  <si>
    <t>08</t>
  </si>
  <si>
    <t>الحسكة</t>
  </si>
  <si>
    <t>الصومالية</t>
  </si>
  <si>
    <t>09</t>
  </si>
  <si>
    <t>دير الزور</t>
  </si>
  <si>
    <t>العراقية</t>
  </si>
  <si>
    <t>10</t>
  </si>
  <si>
    <t>طرطوس</t>
  </si>
  <si>
    <t>المصرية</t>
  </si>
  <si>
    <t>11</t>
  </si>
  <si>
    <t>الرقة</t>
  </si>
  <si>
    <t>المغربية</t>
  </si>
  <si>
    <t>12</t>
  </si>
  <si>
    <t>درعا</t>
  </si>
  <si>
    <t>اليمنية</t>
  </si>
  <si>
    <t>13</t>
  </si>
  <si>
    <t>السويداء</t>
  </si>
  <si>
    <t>الإيرانية</t>
  </si>
  <si>
    <t>14</t>
  </si>
  <si>
    <t>القنيطرة</t>
  </si>
  <si>
    <t>الأفغانية</t>
  </si>
  <si>
    <t>الباكستانية</t>
  </si>
  <si>
    <t>ذكر</t>
  </si>
  <si>
    <t>أنثى</t>
  </si>
  <si>
    <t>رقم الطالب</t>
  </si>
  <si>
    <t>الاسم والكنية:</t>
  </si>
  <si>
    <t>اسم الاب:</t>
  </si>
  <si>
    <t>اسم الام:</t>
  </si>
  <si>
    <t>نقابة معلمين</t>
  </si>
  <si>
    <t>لا</t>
  </si>
  <si>
    <t>الإنكليزية</t>
  </si>
  <si>
    <t>السنة</t>
  </si>
  <si>
    <t>place of birth</t>
  </si>
  <si>
    <t>Mother Name</t>
  </si>
  <si>
    <t>Father Name</t>
  </si>
  <si>
    <t>Full Name</t>
  </si>
  <si>
    <t>ذوي إحتياجات الخاصة</t>
  </si>
  <si>
    <t>نعم</t>
  </si>
  <si>
    <t>الفرنسية</t>
  </si>
  <si>
    <t>محافظة الهوية</t>
  </si>
  <si>
    <t>عناصر الجيش وقوى الأمن الداخلي</t>
  </si>
  <si>
    <t>نوع الشهادة</t>
  </si>
  <si>
    <t>عام الثانوية :</t>
  </si>
  <si>
    <t>محافظتها</t>
  </si>
  <si>
    <t>الموبايل</t>
  </si>
  <si>
    <t>الهاتف</t>
  </si>
  <si>
    <t>ذوي الشهداء وجرحى الجيش العربي السوري</t>
  </si>
  <si>
    <t>نوع الحسم</t>
  </si>
  <si>
    <t>رقم الإيقاف</t>
  </si>
  <si>
    <t>تاريخه</t>
  </si>
  <si>
    <t>تدوير الرسوم</t>
  </si>
  <si>
    <t>وثيقة وفاة</t>
  </si>
  <si>
    <t>مقررات السنة الأولى (فصل أول)</t>
  </si>
  <si>
    <t>سجين</t>
  </si>
  <si>
    <t>الأولى</t>
  </si>
  <si>
    <t>الأول</t>
  </si>
  <si>
    <t>رسم الشهادة</t>
  </si>
  <si>
    <t>بطل الجمهورية</t>
  </si>
  <si>
    <t>رمز المقرر</t>
  </si>
  <si>
    <t>المقررات التي يحق للطالب تسجيلها</t>
  </si>
  <si>
    <t>إختر اللغة في المقررات الأجنبية</t>
  </si>
  <si>
    <t>رسم المقررات</t>
  </si>
  <si>
    <t>العاملين في وزارة التعليم العالي والمؤسسات والجامعات التابعة لها وأبنائهم</t>
  </si>
  <si>
    <t>رسم التسجيل</t>
  </si>
  <si>
    <t>رسم فصول الانقطاع</t>
  </si>
  <si>
    <t>الرسوم المدورة</t>
  </si>
  <si>
    <t>إجمالي الرسوم المطالب بسدادها</t>
  </si>
  <si>
    <t>مقررات السنة الأولى (فصل ثاني)</t>
  </si>
  <si>
    <t>تقسيط</t>
  </si>
  <si>
    <t>الثاني</t>
  </si>
  <si>
    <t>القسط الأول</t>
  </si>
  <si>
    <t>القسط الثاني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</si>
  <si>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</si>
  <si>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</si>
  <si>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</si>
  <si>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مقررات السنة الثانية (فصل أول)</t>
  </si>
  <si>
    <t>عدد المقررات المسجلة</t>
  </si>
  <si>
    <t>الثانية</t>
  </si>
  <si>
    <t>مقررات السنة الثانية (فصل ثاني)</t>
  </si>
  <si>
    <t>ج</t>
  </si>
  <si>
    <t xml:space="preserve">المالية العامة </t>
  </si>
  <si>
    <t>ر1</t>
  </si>
  <si>
    <t>ر2</t>
  </si>
  <si>
    <t>مقررات السنة الثالثة (فصل أول)</t>
  </si>
  <si>
    <t>الثالثة</t>
  </si>
  <si>
    <t>مقررات السنة الثالثة (فصل ثاني)</t>
  </si>
  <si>
    <t>الفصل الأول 2018-2019</t>
  </si>
  <si>
    <t>مقررات السنة الرابعة (فصل ثاني)</t>
  </si>
  <si>
    <t>الفصل الثاني 2018-2019</t>
  </si>
  <si>
    <t>الفصل الأول 2019-2020</t>
  </si>
  <si>
    <t>الفصل الأول 2020-2021</t>
  </si>
  <si>
    <t>الفصل الثاني 2020-2021</t>
  </si>
  <si>
    <t>الفصل الأول 2021-2022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</si>
  <si>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</si>
  <si>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</si>
  <si>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</si>
  <si>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</si>
  <si>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</si>
  <si>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</si>
  <si>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</si>
  <si>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</si>
  <si>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</si>
  <si>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</si>
  <si>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</si>
  <si>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</si>
  <si>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</si>
  <si>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</si>
  <si>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 xml:space="preserve"> المقررات التي سجلها الطالب</t>
  </si>
  <si>
    <t>رقم تدوير رسوم</t>
  </si>
  <si>
    <t>طابع هلال احمر
25  ل .س</t>
  </si>
  <si>
    <t xml:space="preserve">طابع مالي
 30  ل.س   </t>
  </si>
  <si>
    <t>طابع بحث علمي
25ل.س</t>
  </si>
  <si>
    <t>رسم الانقطاع</t>
  </si>
  <si>
    <t>المبلغ المستحق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</si>
  <si>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</si>
  <si>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</si>
  <si>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</si>
  <si>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</si>
  <si>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</si>
  <si>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</si>
  <si>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</si>
  <si>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الثانية</t>
  </si>
  <si>
    <t>مقررات السنة الثالثة</t>
  </si>
  <si>
    <t>مقررات السنة الرابعة</t>
  </si>
  <si>
    <t>تدوير رسوم</t>
  </si>
  <si>
    <t>الرسوم</t>
  </si>
  <si>
    <t>الإحصائية</t>
  </si>
  <si>
    <t>البيانات باللغة الإنكليزية</t>
  </si>
  <si>
    <t>فصول الإنقطاع</t>
  </si>
  <si>
    <t>الفصل الأول</t>
  </si>
  <si>
    <t>الفصل الثاني</t>
  </si>
  <si>
    <t>الاسم والنسبة</t>
  </si>
  <si>
    <t>الأب</t>
  </si>
  <si>
    <t>الام</t>
  </si>
  <si>
    <t>عام الميلاد</t>
  </si>
  <si>
    <t>نوع الثانوية</t>
  </si>
  <si>
    <t>عام الثانوية</t>
  </si>
  <si>
    <t>رقمه</t>
  </si>
  <si>
    <t>المبلغ المدور</t>
  </si>
  <si>
    <t>رسم فصل الانقطاع</t>
  </si>
  <si>
    <t>رسم تسجيل سنوي</t>
  </si>
  <si>
    <t>تقيسط</t>
  </si>
  <si>
    <t>عدد المواد الجديدة</t>
  </si>
  <si>
    <t>عدد المواد الراسبة للمرة الأولى</t>
  </si>
  <si>
    <t>عدد المواد الراسبة للمرة الثانية</t>
  </si>
  <si>
    <t>عدد الإجمالي للمواد</t>
  </si>
  <si>
    <t>لغة الطالب</t>
  </si>
  <si>
    <t>A</t>
  </si>
  <si>
    <t>فصل أول 2018-2019</t>
  </si>
  <si>
    <t>فصل ثاني 2018-2019</t>
  </si>
  <si>
    <t>فصل أول 2019-2020</t>
  </si>
  <si>
    <t>فصل أول 2020-2021</t>
  </si>
  <si>
    <t>فصل ثاني 2020-2021</t>
  </si>
  <si>
    <t>فصل أول 2021-2022</t>
  </si>
  <si>
    <t>الاستنفاذ</t>
  </si>
  <si>
    <t>خالد</t>
  </si>
  <si>
    <t>سميره</t>
  </si>
  <si>
    <t xml:space="preserve">دمشق </t>
  </si>
  <si>
    <t>احمد</t>
  </si>
  <si>
    <t>باسمه</t>
  </si>
  <si>
    <t>حنان</t>
  </si>
  <si>
    <t>مخيم اليرموك</t>
  </si>
  <si>
    <t>نذير</t>
  </si>
  <si>
    <t>مياده</t>
  </si>
  <si>
    <t>طلال</t>
  </si>
  <si>
    <t>أمون</t>
  </si>
  <si>
    <t>يوسف</t>
  </si>
  <si>
    <t>وفاء</t>
  </si>
  <si>
    <t>هناء</t>
  </si>
  <si>
    <t>مريم الخلف</t>
  </si>
  <si>
    <t>مسكنه</t>
  </si>
  <si>
    <t>زهير</t>
  </si>
  <si>
    <t>سميه</t>
  </si>
  <si>
    <t>النبك</t>
  </si>
  <si>
    <t>ربيحه</t>
  </si>
  <si>
    <t>محمد</t>
  </si>
  <si>
    <t>فاديا</t>
  </si>
  <si>
    <t>سلمان</t>
  </si>
  <si>
    <t>فاطمه</t>
  </si>
  <si>
    <t>فؤاد</t>
  </si>
  <si>
    <t>سمر</t>
  </si>
  <si>
    <t>حسام الدين</t>
  </si>
  <si>
    <t>هلا</t>
  </si>
  <si>
    <t>فاتن</t>
  </si>
  <si>
    <t>عبد الوهاب</t>
  </si>
  <si>
    <t>روضه</t>
  </si>
  <si>
    <t>ابتسام</t>
  </si>
  <si>
    <t>سحر</t>
  </si>
  <si>
    <t>حامد</t>
  </si>
  <si>
    <t>تغريد</t>
  </si>
  <si>
    <t>دوما</t>
  </si>
  <si>
    <t>علي</t>
  </si>
  <si>
    <t>انيسه</t>
  </si>
  <si>
    <t>موفق</t>
  </si>
  <si>
    <t>سماح</t>
  </si>
  <si>
    <t>محمود</t>
  </si>
  <si>
    <t>احمد زيدان</t>
  </si>
  <si>
    <t>باسم</t>
  </si>
  <si>
    <t>بسام</t>
  </si>
  <si>
    <t>عبدالمنعم</t>
  </si>
  <si>
    <t>احسان</t>
  </si>
  <si>
    <t>سهيله</t>
  </si>
  <si>
    <t>منيره</t>
  </si>
  <si>
    <t>مفيد</t>
  </si>
  <si>
    <t>ماهر</t>
  </si>
  <si>
    <t>نبيل</t>
  </si>
  <si>
    <t>جمال</t>
  </si>
  <si>
    <t>نبيه</t>
  </si>
  <si>
    <t>هيام</t>
  </si>
  <si>
    <t>ناجي</t>
  </si>
  <si>
    <t>عائشه</t>
  </si>
  <si>
    <t>محجه</t>
  </si>
  <si>
    <t>ناديا</t>
  </si>
  <si>
    <t>طالب</t>
  </si>
  <si>
    <t>مها</t>
  </si>
  <si>
    <t>غسان</t>
  </si>
  <si>
    <t>زياد</t>
  </si>
  <si>
    <t>ايمان</t>
  </si>
  <si>
    <t>منى</t>
  </si>
  <si>
    <t>محمد هيثم</t>
  </si>
  <si>
    <t>عبد الحكيم</t>
  </si>
  <si>
    <t>عدنان</t>
  </si>
  <si>
    <t>فريال</t>
  </si>
  <si>
    <t>فطمه</t>
  </si>
  <si>
    <t>نزيهه</t>
  </si>
  <si>
    <t>مريم</t>
  </si>
  <si>
    <t>عواطف</t>
  </si>
  <si>
    <t>عبد القادر</t>
  </si>
  <si>
    <t>مديحه</t>
  </si>
  <si>
    <t>موسى</t>
  </si>
  <si>
    <t>شاديه</t>
  </si>
  <si>
    <t>عماد</t>
  </si>
  <si>
    <t>نوال</t>
  </si>
  <si>
    <t>عمر</t>
  </si>
  <si>
    <t>زهريه</t>
  </si>
  <si>
    <t>صباح</t>
  </si>
  <si>
    <t>فوزي</t>
  </si>
  <si>
    <t>فريده</t>
  </si>
  <si>
    <t>رويده</t>
  </si>
  <si>
    <t>جودت</t>
  </si>
  <si>
    <t>غازي</t>
  </si>
  <si>
    <t>هاله</t>
  </si>
  <si>
    <t>قصي</t>
  </si>
  <si>
    <t>سماهر</t>
  </si>
  <si>
    <t>فريزه</t>
  </si>
  <si>
    <t>ندى</t>
  </si>
  <si>
    <t>سعاد</t>
  </si>
  <si>
    <t>رنا</t>
  </si>
  <si>
    <t>جمانه</t>
  </si>
  <si>
    <t>فتحي</t>
  </si>
  <si>
    <t>عائده</t>
  </si>
  <si>
    <t>هدى</t>
  </si>
  <si>
    <t>رجاء</t>
  </si>
  <si>
    <t>فهد</t>
  </si>
  <si>
    <t>صفاء</t>
  </si>
  <si>
    <t>حسين</t>
  </si>
  <si>
    <t>نجيب</t>
  </si>
  <si>
    <t>سالم</t>
  </si>
  <si>
    <t>رضوان</t>
  </si>
  <si>
    <t>ليلى</t>
  </si>
  <si>
    <t>هيثم</t>
  </si>
  <si>
    <t>خديجه</t>
  </si>
  <si>
    <t>عسال الورد</t>
  </si>
  <si>
    <t>حسن</t>
  </si>
  <si>
    <t>جيرود</t>
  </si>
  <si>
    <t>هبه</t>
  </si>
  <si>
    <t>وليد</t>
  </si>
  <si>
    <t>ميسون</t>
  </si>
  <si>
    <t>عوض</t>
  </si>
  <si>
    <t>ناريمان</t>
  </si>
  <si>
    <t>ابراهيم</t>
  </si>
  <si>
    <t>اسعد</t>
  </si>
  <si>
    <t>زكي</t>
  </si>
  <si>
    <t>فلك</t>
  </si>
  <si>
    <t>جهاد</t>
  </si>
  <si>
    <t>مانيا</t>
  </si>
  <si>
    <t>رياض</t>
  </si>
  <si>
    <t>شهيره</t>
  </si>
  <si>
    <t>أحمد</t>
  </si>
  <si>
    <t>توفيق</t>
  </si>
  <si>
    <t>نضال</t>
  </si>
  <si>
    <t>نعيم</t>
  </si>
  <si>
    <t>اعتدال</t>
  </si>
  <si>
    <t>جبله</t>
  </si>
  <si>
    <t>غاده</t>
  </si>
  <si>
    <t>فواز</t>
  </si>
  <si>
    <t>عبد الله</t>
  </si>
  <si>
    <t>لينا</t>
  </si>
  <si>
    <t>سعيد</t>
  </si>
  <si>
    <t>حرستا</t>
  </si>
  <si>
    <t>سمير</t>
  </si>
  <si>
    <t>محمد جمال</t>
  </si>
  <si>
    <t>عبد اللطيف</t>
  </si>
  <si>
    <t>منور</t>
  </si>
  <si>
    <t>فايز</t>
  </si>
  <si>
    <t>امل</t>
  </si>
  <si>
    <t>عائشة</t>
  </si>
  <si>
    <t>محمد سهيل</t>
  </si>
  <si>
    <t>قدسيا</t>
  </si>
  <si>
    <t>كمال</t>
  </si>
  <si>
    <t>ياسمين</t>
  </si>
  <si>
    <t>نجاح</t>
  </si>
  <si>
    <t>عليا</t>
  </si>
  <si>
    <t>فريز</t>
  </si>
  <si>
    <t>عبيده</t>
  </si>
  <si>
    <t>مصطفى</t>
  </si>
  <si>
    <t>عبدالناصر</t>
  </si>
  <si>
    <t>اميره</t>
  </si>
  <si>
    <t>بشار</t>
  </si>
  <si>
    <t>فراس</t>
  </si>
  <si>
    <t>عبير</t>
  </si>
  <si>
    <t>نبيله</t>
  </si>
  <si>
    <t>عيسى</t>
  </si>
  <si>
    <t>صبحه</t>
  </si>
  <si>
    <t>إبراهيم</t>
  </si>
  <si>
    <t>رهف عباس</t>
  </si>
  <si>
    <t>منير</t>
  </si>
  <si>
    <t>أمل</t>
  </si>
  <si>
    <t>غالب</t>
  </si>
  <si>
    <t>محمد بسام</t>
  </si>
  <si>
    <t>فاتنه</t>
  </si>
  <si>
    <t>معضمية</t>
  </si>
  <si>
    <t>ياسين</t>
  </si>
  <si>
    <t>سليم</t>
  </si>
  <si>
    <t>راس العين</t>
  </si>
  <si>
    <t>أنور</t>
  </si>
  <si>
    <t>رفاعيه</t>
  </si>
  <si>
    <t>اليرموك</t>
  </si>
  <si>
    <t>نور</t>
  </si>
  <si>
    <t xml:space="preserve">عمر </t>
  </si>
  <si>
    <t>غصون</t>
  </si>
  <si>
    <t>ناديه</t>
  </si>
  <si>
    <t>دلال</t>
  </si>
  <si>
    <t>معضميه</t>
  </si>
  <si>
    <t>سناء</t>
  </si>
  <si>
    <t>عبد الكريم</t>
  </si>
  <si>
    <t>امينه</t>
  </si>
  <si>
    <t>ذياب</t>
  </si>
  <si>
    <t>حسنه</t>
  </si>
  <si>
    <t>محمد عدنان</t>
  </si>
  <si>
    <t>محمد ماهر</t>
  </si>
  <si>
    <t>ثناء</t>
  </si>
  <si>
    <t>داريا</t>
  </si>
  <si>
    <t>ناصر</t>
  </si>
  <si>
    <t>زينب</t>
  </si>
  <si>
    <t>عفاف</t>
  </si>
  <si>
    <t>عبدالعزيز</t>
  </si>
  <si>
    <t>نجود</t>
  </si>
  <si>
    <t>رسميه</t>
  </si>
  <si>
    <t>القطيفة</t>
  </si>
  <si>
    <t>نهله</t>
  </si>
  <si>
    <t>جيهان</t>
  </si>
  <si>
    <t>عرطوز</t>
  </si>
  <si>
    <t>بديعه</t>
  </si>
  <si>
    <t>ممدوح</t>
  </si>
  <si>
    <t>منال</t>
  </si>
  <si>
    <t>علياء</t>
  </si>
  <si>
    <t>امنه</t>
  </si>
  <si>
    <t>ياسر</t>
  </si>
  <si>
    <t>عصام</t>
  </si>
  <si>
    <t>السيدة زينب</t>
  </si>
  <si>
    <t>رامز</t>
  </si>
  <si>
    <t>وجيها</t>
  </si>
  <si>
    <t>ميساء</t>
  </si>
  <si>
    <t>فاطمة</t>
  </si>
  <si>
    <t>عبد الحميد</t>
  </si>
  <si>
    <t>الهام</t>
  </si>
  <si>
    <t>كوثر</t>
  </si>
  <si>
    <t>سوسن</t>
  </si>
  <si>
    <t>اكرم</t>
  </si>
  <si>
    <t>صالحه</t>
  </si>
  <si>
    <t>جورج</t>
  </si>
  <si>
    <t>اسامه</t>
  </si>
  <si>
    <t>محمدرضوان</t>
  </si>
  <si>
    <t>احمد يوسف</t>
  </si>
  <si>
    <t>محمد عماد</t>
  </si>
  <si>
    <t>محمد كريم</t>
  </si>
  <si>
    <t>زكريا</t>
  </si>
  <si>
    <t>بيت سحم</t>
  </si>
  <si>
    <t>سرغايا</t>
  </si>
  <si>
    <t>غازيه</t>
  </si>
  <si>
    <t>مزيد</t>
  </si>
  <si>
    <t>قطنا</t>
  </si>
  <si>
    <t>عبد المجيد</t>
  </si>
  <si>
    <t>هنادي</t>
  </si>
  <si>
    <t>فدوه</t>
  </si>
  <si>
    <t>ناهد</t>
  </si>
  <si>
    <t>بثينه</t>
  </si>
  <si>
    <t>رنده</t>
  </si>
  <si>
    <t>انور</t>
  </si>
  <si>
    <t>نصره</t>
  </si>
  <si>
    <t>نوى</t>
  </si>
  <si>
    <t>فوزيه</t>
  </si>
  <si>
    <t>حسام</t>
  </si>
  <si>
    <t>ريا</t>
  </si>
  <si>
    <t>هيفاء</t>
  </si>
  <si>
    <t>ثائر</t>
  </si>
  <si>
    <t>سلوى</t>
  </si>
  <si>
    <t>محمديحيى</t>
  </si>
  <si>
    <t>محمد خير</t>
  </si>
  <si>
    <t>ماجده</t>
  </si>
  <si>
    <t>يبرود</t>
  </si>
  <si>
    <t>وداد</t>
  </si>
  <si>
    <t>أميره</t>
  </si>
  <si>
    <t>عادل</t>
  </si>
  <si>
    <t>محمد فهد</t>
  </si>
  <si>
    <t>نهلا</t>
  </si>
  <si>
    <t>عمار</t>
  </si>
  <si>
    <t>ملك</t>
  </si>
  <si>
    <t>خوله</t>
  </si>
  <si>
    <t>عبد الهادي</t>
  </si>
  <si>
    <t>زهره</t>
  </si>
  <si>
    <t>الرقه</t>
  </si>
  <si>
    <t>الحجر الاسود</t>
  </si>
  <si>
    <t>مأمون</t>
  </si>
  <si>
    <t>نداء</t>
  </si>
  <si>
    <t>نزهه</t>
  </si>
  <si>
    <t>مشفى دوما</t>
  </si>
  <si>
    <t>ليندا</t>
  </si>
  <si>
    <t>سامر</t>
  </si>
  <si>
    <t>حمده</t>
  </si>
  <si>
    <t>نزله</t>
  </si>
  <si>
    <t>نزار</t>
  </si>
  <si>
    <t>دياب</t>
  </si>
  <si>
    <t>لمياء</t>
  </si>
  <si>
    <t>امين</t>
  </si>
  <si>
    <t>صقر</t>
  </si>
  <si>
    <t>مروان</t>
  </si>
  <si>
    <t>سهام</t>
  </si>
  <si>
    <t>كامل</t>
  </si>
  <si>
    <t>نور الدين</t>
  </si>
  <si>
    <t>نهى</t>
  </si>
  <si>
    <t>محمد غسان</t>
  </si>
  <si>
    <t>ريم</t>
  </si>
  <si>
    <t>مهند</t>
  </si>
  <si>
    <t>نسرين</t>
  </si>
  <si>
    <t>ميسر</t>
  </si>
  <si>
    <t>نديم</t>
  </si>
  <si>
    <t>عبدالله</t>
  </si>
  <si>
    <t>اميرة</t>
  </si>
  <si>
    <t>صبحيه</t>
  </si>
  <si>
    <t>قاسم</t>
  </si>
  <si>
    <t>محمد فايز</t>
  </si>
  <si>
    <t>حليمه</t>
  </si>
  <si>
    <t>هند</t>
  </si>
  <si>
    <t>حسان</t>
  </si>
  <si>
    <t>مصياف</t>
  </si>
  <si>
    <t>خلود</t>
  </si>
  <si>
    <t>سهيل</t>
  </si>
  <si>
    <t>خضر</t>
  </si>
  <si>
    <t>محمد غزال</t>
  </si>
  <si>
    <t>الضمير</t>
  </si>
  <si>
    <t>يحيى</t>
  </si>
  <si>
    <t>هشام</t>
  </si>
  <si>
    <t>ناهده</t>
  </si>
  <si>
    <t>رباح</t>
  </si>
  <si>
    <t>جعفر احمد</t>
  </si>
  <si>
    <t>نجوى</t>
  </si>
  <si>
    <t>حياه</t>
  </si>
  <si>
    <t>عين ترما</t>
  </si>
  <si>
    <t>حضر</t>
  </si>
  <si>
    <t>حوريه</t>
  </si>
  <si>
    <t>بشرى</t>
  </si>
  <si>
    <t>فارس</t>
  </si>
  <si>
    <t>بشيره</t>
  </si>
  <si>
    <t>عثمان</t>
  </si>
  <si>
    <t>فريد</t>
  </si>
  <si>
    <t>عبد الناصر</t>
  </si>
  <si>
    <t>انصاف</t>
  </si>
  <si>
    <t>سليمان</t>
  </si>
  <si>
    <t>محمدصباح</t>
  </si>
  <si>
    <t>مشفى درعا</t>
  </si>
  <si>
    <t>جلال</t>
  </si>
  <si>
    <t>اسما</t>
  </si>
  <si>
    <t>تهاني</t>
  </si>
  <si>
    <t>فدوى</t>
  </si>
  <si>
    <t>سامي</t>
  </si>
  <si>
    <t>كسوه</t>
  </si>
  <si>
    <t>مالك</t>
  </si>
  <si>
    <t>جميله</t>
  </si>
  <si>
    <t>زبداني</t>
  </si>
  <si>
    <t>محمد قاسم</t>
  </si>
  <si>
    <t>زهور</t>
  </si>
  <si>
    <t>اديب</t>
  </si>
  <si>
    <t>سعديه</t>
  </si>
  <si>
    <t>قبر الست</t>
  </si>
  <si>
    <t>شذى</t>
  </si>
  <si>
    <t>فيصل</t>
  </si>
  <si>
    <t>فطوم</t>
  </si>
  <si>
    <t>معين</t>
  </si>
  <si>
    <t>أيمن</t>
  </si>
  <si>
    <t>نعيمه</t>
  </si>
  <si>
    <t>تيسير</t>
  </si>
  <si>
    <t>ميادة</t>
  </si>
  <si>
    <t>آمنة</t>
  </si>
  <si>
    <t>علي الاحمد</t>
  </si>
  <si>
    <t>رغده</t>
  </si>
  <si>
    <t xml:space="preserve">مخيم اليرموك </t>
  </si>
  <si>
    <t>ايمن</t>
  </si>
  <si>
    <t>فرزات</t>
  </si>
  <si>
    <t>نهاد</t>
  </si>
  <si>
    <t>ريما</t>
  </si>
  <si>
    <t>نايف</t>
  </si>
  <si>
    <t>سهى</t>
  </si>
  <si>
    <t>روعه</t>
  </si>
  <si>
    <t>فاديه</t>
  </si>
  <si>
    <t>غفران</t>
  </si>
  <si>
    <t>القريا</t>
  </si>
  <si>
    <t>محمد سعيد</t>
  </si>
  <si>
    <t>رابعه</t>
  </si>
  <si>
    <t>صلاح</t>
  </si>
  <si>
    <t>عبد العزيز</t>
  </si>
  <si>
    <t>فريدة</t>
  </si>
  <si>
    <t>محي الدين</t>
  </si>
  <si>
    <t>نجاة</t>
  </si>
  <si>
    <t>خالديه</t>
  </si>
  <si>
    <t>سلمية</t>
  </si>
  <si>
    <t>سميرة</t>
  </si>
  <si>
    <t>نواف</t>
  </si>
  <si>
    <t>نادر</t>
  </si>
  <si>
    <t>سميحه</t>
  </si>
  <si>
    <t xml:space="preserve">محمد </t>
  </si>
  <si>
    <t>حمود</t>
  </si>
  <si>
    <t>رزان</t>
  </si>
  <si>
    <t>جمعه</t>
  </si>
  <si>
    <t>وضحه</t>
  </si>
  <si>
    <t>تميم</t>
  </si>
  <si>
    <t>جديده عرطوز</t>
  </si>
  <si>
    <t>محمد هشام</t>
  </si>
  <si>
    <t>رفعت</t>
  </si>
  <si>
    <t>رحيبه</t>
  </si>
  <si>
    <t>نصر</t>
  </si>
  <si>
    <t>زبيده</t>
  </si>
  <si>
    <t>عبدالرحمن</t>
  </si>
  <si>
    <t>دعد</t>
  </si>
  <si>
    <t>سهير</t>
  </si>
  <si>
    <t xml:space="preserve">مشفى دوما </t>
  </si>
  <si>
    <t>محمدعدنان</t>
  </si>
  <si>
    <t>الكويت</t>
  </si>
  <si>
    <t>عبد الرحمن</t>
  </si>
  <si>
    <t>زمزم</t>
  </si>
  <si>
    <t>بديع</t>
  </si>
  <si>
    <t>محمد صالح</t>
  </si>
  <si>
    <t>محمد رسلان</t>
  </si>
  <si>
    <t>اسماعيل</t>
  </si>
  <si>
    <t>جميل</t>
  </si>
  <si>
    <t>حماه</t>
  </si>
  <si>
    <t>طه</t>
  </si>
  <si>
    <t>خيريه</t>
  </si>
  <si>
    <t>عيده</t>
  </si>
  <si>
    <t>منار</t>
  </si>
  <si>
    <t>فضل الله</t>
  </si>
  <si>
    <t>غزاله</t>
  </si>
  <si>
    <t>محمد علي</t>
  </si>
  <si>
    <t>لما</t>
  </si>
  <si>
    <t>خليل</t>
  </si>
  <si>
    <t>رجب</t>
  </si>
  <si>
    <t>عبدو</t>
  </si>
  <si>
    <t>علي يوسف</t>
  </si>
  <si>
    <t>شريفه</t>
  </si>
  <si>
    <t>غيداء</t>
  </si>
  <si>
    <t>محمد مروان</t>
  </si>
  <si>
    <t>محمد يحيى</t>
  </si>
  <si>
    <t>عز الدين</t>
  </si>
  <si>
    <t>جاسم</t>
  </si>
  <si>
    <t>نمر</t>
  </si>
  <si>
    <t>رغداء</t>
  </si>
  <si>
    <t>زكيه</t>
  </si>
  <si>
    <t>آمال</t>
  </si>
  <si>
    <t>كامله</t>
  </si>
  <si>
    <t>بثينه خليل</t>
  </si>
  <si>
    <t>محمد عيد</t>
  </si>
  <si>
    <t>فتحيه</t>
  </si>
  <si>
    <t>قمر</t>
  </si>
  <si>
    <t>اميمه</t>
  </si>
  <si>
    <t>فائز</t>
  </si>
  <si>
    <t>رمزيه</t>
  </si>
  <si>
    <t>الصنمين</t>
  </si>
  <si>
    <t xml:space="preserve">القنيطرة </t>
  </si>
  <si>
    <t>ترفه</t>
  </si>
  <si>
    <t>عبدالمعين</t>
  </si>
  <si>
    <t>وفيقة</t>
  </si>
  <si>
    <t>ريمه</t>
  </si>
  <si>
    <t>عبده</t>
  </si>
  <si>
    <t>رزق</t>
  </si>
  <si>
    <t>الفوعة</t>
  </si>
  <si>
    <t>زهيه</t>
  </si>
  <si>
    <t>جورجيت</t>
  </si>
  <si>
    <t>خان ارنبة</t>
  </si>
  <si>
    <t>شهرزاد</t>
  </si>
  <si>
    <t xml:space="preserve">حمص </t>
  </si>
  <si>
    <t>عارف</t>
  </si>
  <si>
    <t>فضيله</t>
  </si>
  <si>
    <t>رئيفه</t>
  </si>
  <si>
    <t>سعده</t>
  </si>
  <si>
    <t>زبيدة</t>
  </si>
  <si>
    <t>كويت</t>
  </si>
  <si>
    <t>ماجد</t>
  </si>
  <si>
    <t>سلمى</t>
  </si>
  <si>
    <t>محمد بشير</t>
  </si>
  <si>
    <t>باسمة</t>
  </si>
  <si>
    <t>منصور</t>
  </si>
  <si>
    <t>مازن</t>
  </si>
  <si>
    <t>هديه</t>
  </si>
  <si>
    <t>صبورة</t>
  </si>
  <si>
    <t>سعسع</t>
  </si>
  <si>
    <t>سليمه</t>
  </si>
  <si>
    <t>اسمهان</t>
  </si>
  <si>
    <t>امينة</t>
  </si>
  <si>
    <t>قاره</t>
  </si>
  <si>
    <t>انعام</t>
  </si>
  <si>
    <t>هلال</t>
  </si>
  <si>
    <t>مؤمنه</t>
  </si>
  <si>
    <t>معينه</t>
  </si>
  <si>
    <t>سلام</t>
  </si>
  <si>
    <t>ختام</t>
  </si>
  <si>
    <t>غياث</t>
  </si>
  <si>
    <t>عطاف</t>
  </si>
  <si>
    <t>عزيزه</t>
  </si>
  <si>
    <t>ازدهار</t>
  </si>
  <si>
    <t>ميشيل</t>
  </si>
  <si>
    <t>ضرار</t>
  </si>
  <si>
    <t>نبيها</t>
  </si>
  <si>
    <t>عفراء</t>
  </si>
  <si>
    <t>علي ونوس</t>
  </si>
  <si>
    <t>رحاب</t>
  </si>
  <si>
    <t>رفاه</t>
  </si>
  <si>
    <t>رقية</t>
  </si>
  <si>
    <t>برهان</t>
  </si>
  <si>
    <t>نور مصطفى</t>
  </si>
  <si>
    <t>باسل علي</t>
  </si>
  <si>
    <t xml:space="preserve">درعا </t>
  </si>
  <si>
    <t>انتصار</t>
  </si>
  <si>
    <t>معروف</t>
  </si>
  <si>
    <t>عبد الرزاق</t>
  </si>
  <si>
    <t>حسني</t>
  </si>
  <si>
    <t>كسوة</t>
  </si>
  <si>
    <t>خالده</t>
  </si>
  <si>
    <t>ساميه</t>
  </si>
  <si>
    <t>محمد عيسى</t>
  </si>
  <si>
    <t>القطعه</t>
  </si>
  <si>
    <t>اصف</t>
  </si>
  <si>
    <t>عيد</t>
  </si>
  <si>
    <t>نجله</t>
  </si>
  <si>
    <t>خميس</t>
  </si>
  <si>
    <t>عامر</t>
  </si>
  <si>
    <t>ابطع</t>
  </si>
  <si>
    <t>جبلة</t>
  </si>
  <si>
    <t>مفيدة</t>
  </si>
  <si>
    <t>ربيعه</t>
  </si>
  <si>
    <t>العبد</t>
  </si>
  <si>
    <t>هزاع</t>
  </si>
  <si>
    <t>عبد الفتاح</t>
  </si>
  <si>
    <t>محمد طه</t>
  </si>
  <si>
    <t>سلميه</t>
  </si>
  <si>
    <t>صبحي</t>
  </si>
  <si>
    <t>سفيره</t>
  </si>
  <si>
    <t>نبل</t>
  </si>
  <si>
    <t>محمد امين</t>
  </si>
  <si>
    <t>محمدحسن</t>
  </si>
  <si>
    <t>محسنه</t>
  </si>
  <si>
    <t>رتيبه</t>
  </si>
  <si>
    <t>بطيحه</t>
  </si>
  <si>
    <t>منا</t>
  </si>
  <si>
    <t>سوزان</t>
  </si>
  <si>
    <t>هناده</t>
  </si>
  <si>
    <t>أمينه</t>
  </si>
  <si>
    <t>لؤي</t>
  </si>
  <si>
    <t>آمنه</t>
  </si>
  <si>
    <t>بهيجة</t>
  </si>
  <si>
    <t>صالح</t>
  </si>
  <si>
    <t>محمدهيثم</t>
  </si>
  <si>
    <t>منذر</t>
  </si>
  <si>
    <t>هويده</t>
  </si>
  <si>
    <t>نزيه</t>
  </si>
  <si>
    <t>يونس</t>
  </si>
  <si>
    <t>اتحاد</t>
  </si>
  <si>
    <t>وفيقه</t>
  </si>
  <si>
    <t>حمد</t>
  </si>
  <si>
    <t>حياة</t>
  </si>
  <si>
    <t>داود</t>
  </si>
  <si>
    <t>نورس</t>
  </si>
  <si>
    <t>بلال</t>
  </si>
  <si>
    <t>كوكب</t>
  </si>
  <si>
    <t>هاجر</t>
  </si>
  <si>
    <t>مي</t>
  </si>
  <si>
    <t>تركيه</t>
  </si>
  <si>
    <t>عبدالحميد</t>
  </si>
  <si>
    <t>فيحاء</t>
  </si>
  <si>
    <t>اسماء</t>
  </si>
  <si>
    <t>رقيه</t>
  </si>
  <si>
    <t>فايزه</t>
  </si>
  <si>
    <t>قطيفة</t>
  </si>
  <si>
    <t>نورالدين</t>
  </si>
  <si>
    <t>نادره</t>
  </si>
  <si>
    <t>محمد خليل</t>
  </si>
  <si>
    <t>رانيا</t>
  </si>
  <si>
    <t>محمدسعيد</t>
  </si>
  <si>
    <t>شيخه</t>
  </si>
  <si>
    <t>رفيق</t>
  </si>
  <si>
    <t>حميده</t>
  </si>
  <si>
    <t>عروبه</t>
  </si>
  <si>
    <t>زينات</t>
  </si>
  <si>
    <t>محمد خالد</t>
  </si>
  <si>
    <t>مصعب</t>
  </si>
  <si>
    <t>شاهين</t>
  </si>
  <si>
    <t>صلاح الدين</t>
  </si>
  <si>
    <t>لطفيه</t>
  </si>
  <si>
    <t>محمد اسماعيل</t>
  </si>
  <si>
    <t>فاروق</t>
  </si>
  <si>
    <t>نبال</t>
  </si>
  <si>
    <t>بصرى الشام</t>
  </si>
  <si>
    <t>امال</t>
  </si>
  <si>
    <t>تمام</t>
  </si>
  <si>
    <t>الحسينية</t>
  </si>
  <si>
    <t>ملكه</t>
  </si>
  <si>
    <t>رائده</t>
  </si>
  <si>
    <t>يلدا</t>
  </si>
  <si>
    <t>بهيه</t>
  </si>
  <si>
    <t>راغده</t>
  </si>
  <si>
    <t>يسرى</t>
  </si>
  <si>
    <t>نور سليمان</t>
  </si>
  <si>
    <t>نعمت</t>
  </si>
  <si>
    <t>رفعه</t>
  </si>
  <si>
    <t>منصوره</t>
  </si>
  <si>
    <t>تعنيتا</t>
  </si>
  <si>
    <t>مرعي</t>
  </si>
  <si>
    <t>محمد ديب</t>
  </si>
  <si>
    <t>محمد فاضل</t>
  </si>
  <si>
    <t>عليه</t>
  </si>
  <si>
    <t>شيرين</t>
  </si>
  <si>
    <t>النشابية</t>
  </si>
  <si>
    <t>محمدخير</t>
  </si>
  <si>
    <t>علي ابراهيم</t>
  </si>
  <si>
    <t>بسمه</t>
  </si>
  <si>
    <t>حيات</t>
  </si>
  <si>
    <t>محمد مصطفى</t>
  </si>
  <si>
    <t>هاني</t>
  </si>
  <si>
    <t>ادلب</t>
  </si>
  <si>
    <t>رفيده</t>
  </si>
  <si>
    <t>راكان</t>
  </si>
  <si>
    <t>سويسه</t>
  </si>
  <si>
    <t>نعمات</t>
  </si>
  <si>
    <t>لطيفه</t>
  </si>
  <si>
    <t>خديجة</t>
  </si>
  <si>
    <t>هنا</t>
  </si>
  <si>
    <t>محفوظ</t>
  </si>
  <si>
    <t>تدمر</t>
  </si>
  <si>
    <t>غادة</t>
  </si>
  <si>
    <t>وحيده</t>
  </si>
  <si>
    <t>ملحم</t>
  </si>
  <si>
    <t>مفيده</t>
  </si>
  <si>
    <t>القصير</t>
  </si>
  <si>
    <t>حسن منصور</t>
  </si>
  <si>
    <t>صافي</t>
  </si>
  <si>
    <t>عدله</t>
  </si>
  <si>
    <t>تبارك</t>
  </si>
  <si>
    <t>محمد سامر</t>
  </si>
  <si>
    <t>عمر الخطيب</t>
  </si>
  <si>
    <t>عبدالكريم</t>
  </si>
  <si>
    <t>راس المعرة</t>
  </si>
  <si>
    <t>وفيق</t>
  </si>
  <si>
    <t>عمادالدين</t>
  </si>
  <si>
    <t>نعمان</t>
  </si>
  <si>
    <t>جليله</t>
  </si>
  <si>
    <t>محمد مرتضى</t>
  </si>
  <si>
    <t>منتهى</t>
  </si>
  <si>
    <t>ماري</t>
  </si>
  <si>
    <t>نايفه</t>
  </si>
  <si>
    <t>فاطمه سليمان</t>
  </si>
  <si>
    <t>نجم</t>
  </si>
  <si>
    <t>محمد رضوان</t>
  </si>
  <si>
    <t>عاطف</t>
  </si>
  <si>
    <t>شكريه</t>
  </si>
  <si>
    <t>محمدعلي</t>
  </si>
  <si>
    <t>خلدون</t>
  </si>
  <si>
    <t>عدلا</t>
  </si>
  <si>
    <t>بيت جن</t>
  </si>
  <si>
    <t>ورده</t>
  </si>
  <si>
    <t>تماضر</t>
  </si>
  <si>
    <t>نوره</t>
  </si>
  <si>
    <t>محمد الفيه</t>
  </si>
  <si>
    <t>محمد الحلقي</t>
  </si>
  <si>
    <t>وصال</t>
  </si>
  <si>
    <t>محمد درويش</t>
  </si>
  <si>
    <t>ناظم</t>
  </si>
  <si>
    <t>ديب</t>
  </si>
  <si>
    <t>صفيه</t>
  </si>
  <si>
    <t>احمد الحريري</t>
  </si>
  <si>
    <t>غيثاء</t>
  </si>
  <si>
    <t>محمدسمير</t>
  </si>
  <si>
    <t>كريم</t>
  </si>
  <si>
    <t>شطحه</t>
  </si>
  <si>
    <t>مهى</t>
  </si>
  <si>
    <t>جرجس</t>
  </si>
  <si>
    <t>حيدر</t>
  </si>
  <si>
    <t>عبدالرزاق</t>
  </si>
  <si>
    <t>عبد الغفور</t>
  </si>
  <si>
    <t>شادن</t>
  </si>
  <si>
    <t>نورما</t>
  </si>
  <si>
    <t>جابر</t>
  </si>
  <si>
    <t>خضره</t>
  </si>
  <si>
    <t>اياد</t>
  </si>
  <si>
    <t>خانم</t>
  </si>
  <si>
    <t>شادي</t>
  </si>
  <si>
    <t>خان ارنبه</t>
  </si>
  <si>
    <t>ايمان المصري</t>
  </si>
  <si>
    <t>درويش</t>
  </si>
  <si>
    <t>احمد السيد</t>
  </si>
  <si>
    <t>الكسوة</t>
  </si>
  <si>
    <t>محمد الحاج</t>
  </si>
  <si>
    <t>حمدي</t>
  </si>
  <si>
    <t>رشيد</t>
  </si>
  <si>
    <t>ثريا</t>
  </si>
  <si>
    <t>صبريه</t>
  </si>
  <si>
    <t>نوفه</t>
  </si>
  <si>
    <t>يحيا</t>
  </si>
  <si>
    <t>عزيز</t>
  </si>
  <si>
    <t>احمد الحسين</t>
  </si>
  <si>
    <t>عيشه</t>
  </si>
  <si>
    <t>بشير</t>
  </si>
  <si>
    <t>بيروت</t>
  </si>
  <si>
    <t>انشراح</t>
  </si>
  <si>
    <t>عرفان</t>
  </si>
  <si>
    <t>احمد الرفاعي</t>
  </si>
  <si>
    <t>شعاع</t>
  </si>
  <si>
    <t>نهاد المصري</t>
  </si>
  <si>
    <t>محمد فواز</t>
  </si>
  <si>
    <t>فرج</t>
  </si>
  <si>
    <t>القرداحة</t>
  </si>
  <si>
    <t>ديماس</t>
  </si>
  <si>
    <t>كريمه</t>
  </si>
  <si>
    <t>محمدباسل</t>
  </si>
  <si>
    <t>رغد</t>
  </si>
  <si>
    <t>الكسوه</t>
  </si>
  <si>
    <t>محمد محمد</t>
  </si>
  <si>
    <t>بقين</t>
  </si>
  <si>
    <t>فهيمه</t>
  </si>
  <si>
    <t>شمسه</t>
  </si>
  <si>
    <t>محمد عمار</t>
  </si>
  <si>
    <t>سميعه</t>
  </si>
  <si>
    <t>أديب</t>
  </si>
  <si>
    <t>رندا</t>
  </si>
  <si>
    <t>الياس</t>
  </si>
  <si>
    <t>علاء عباس</t>
  </si>
  <si>
    <t>طيبة الامام</t>
  </si>
  <si>
    <t>منبج</t>
  </si>
  <si>
    <t>نظير</t>
  </si>
  <si>
    <t>اديبه</t>
  </si>
  <si>
    <t>شجاع</t>
  </si>
  <si>
    <t>رولا</t>
  </si>
  <si>
    <t>محمد المصطفى</t>
  </si>
  <si>
    <t>جواهر</t>
  </si>
  <si>
    <t>محمد عثمان</t>
  </si>
  <si>
    <t>نور الهدى</t>
  </si>
  <si>
    <t>نجلاء</t>
  </si>
  <si>
    <t>مؤيد</t>
  </si>
  <si>
    <t>محمد حيدر</t>
  </si>
  <si>
    <t>فيروز</t>
  </si>
  <si>
    <t>حكمت</t>
  </si>
  <si>
    <t>شحادة</t>
  </si>
  <si>
    <t>صبوره</t>
  </si>
  <si>
    <t>مرسل</t>
  </si>
  <si>
    <t>غاليه</t>
  </si>
  <si>
    <t>شوكت</t>
  </si>
  <si>
    <t>رابيه</t>
  </si>
  <si>
    <t>وهيب</t>
  </si>
  <si>
    <t>عرمان</t>
  </si>
  <si>
    <t>رهف عيسى</t>
  </si>
  <si>
    <t>فتحية</t>
  </si>
  <si>
    <t>بصير</t>
  </si>
  <si>
    <t>سهيلا</t>
  </si>
  <si>
    <t>محمد ياسين</t>
  </si>
  <si>
    <t>فداء</t>
  </si>
  <si>
    <t>المنصورة</t>
  </si>
  <si>
    <t>محمد الخطيب</t>
  </si>
  <si>
    <t>انس</t>
  </si>
  <si>
    <t>محمود الخطيب</t>
  </si>
  <si>
    <t>رانيه</t>
  </si>
  <si>
    <t>ندا</t>
  </si>
  <si>
    <t>نجلا</t>
  </si>
  <si>
    <t>محمد المصري</t>
  </si>
  <si>
    <t>الزبداني</t>
  </si>
  <si>
    <t>حاتم</t>
  </si>
  <si>
    <t>محاسن</t>
  </si>
  <si>
    <t>روضة</t>
  </si>
  <si>
    <t>راس المعره</t>
  </si>
  <si>
    <t>رحمه</t>
  </si>
  <si>
    <t xml:space="preserve">علي </t>
  </si>
  <si>
    <t>رهام كعدان الشالاتي</t>
  </si>
  <si>
    <t>ربيعة</t>
  </si>
  <si>
    <t>نيروز</t>
  </si>
  <si>
    <t>محي</t>
  </si>
  <si>
    <t>ميليا</t>
  </si>
  <si>
    <t>فوزه</t>
  </si>
  <si>
    <t>فايزة</t>
  </si>
  <si>
    <t>فوزية</t>
  </si>
  <si>
    <t>وائل</t>
  </si>
  <si>
    <t>جبر</t>
  </si>
  <si>
    <t>محمد توفيق</t>
  </si>
  <si>
    <t>ذيب</t>
  </si>
  <si>
    <t>ناصريه</t>
  </si>
  <si>
    <t>محمد محمود</t>
  </si>
  <si>
    <t xml:space="preserve">ميسون </t>
  </si>
  <si>
    <t>محسن</t>
  </si>
  <si>
    <t xml:space="preserve">                                                       المقررات المسجلة في الفصل الأول للعام الدراسي 2022/ 2023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</si>
  <si>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 xml:space="preserve">المدخل الى علم القانون </t>
  </si>
  <si>
    <t xml:space="preserve">المدخل الى الشريعة الاسلامية </t>
  </si>
  <si>
    <t xml:space="preserve">المدخل الى القانون الدستوري </t>
  </si>
  <si>
    <t>المبادئ العامة في قانون العقوبات (الجريمة )</t>
  </si>
  <si>
    <t xml:space="preserve">تاريخ القانون </t>
  </si>
  <si>
    <t xml:space="preserve">اللغة العربية </t>
  </si>
  <si>
    <t>اللغة الأجنبية (1)</t>
  </si>
  <si>
    <t>التشريعات الاجتماعية
 (قانون التعاون)</t>
  </si>
  <si>
    <t>المبادئ العامة في قانون العقوبات (العقوبة )</t>
  </si>
  <si>
    <t xml:space="preserve">القانون الدولي العام </t>
  </si>
  <si>
    <t xml:space="preserve">المدخل الى القانون الاداري </t>
  </si>
  <si>
    <t xml:space="preserve">مصطلحات قانونية بلغة اجنبية </t>
  </si>
  <si>
    <t>القانون المدني (مصادر الالتزام )</t>
  </si>
  <si>
    <t xml:space="preserve">القانون الاداري </t>
  </si>
  <si>
    <t>قانون العقوبات الخاص 
(جرائم على امن الدولة والاشخاص)</t>
  </si>
  <si>
    <t>قانون الاحوال الشخصية
 (زواج طلاق نفقة طلاق)</t>
  </si>
  <si>
    <t xml:space="preserve">قانون العمل </t>
  </si>
  <si>
    <t xml:space="preserve">المدخل الى المعلوماتية </t>
  </si>
  <si>
    <t>اللغة الأجنبية (2)</t>
  </si>
  <si>
    <t>القانون المدني (احكام الالتزام )</t>
  </si>
  <si>
    <t xml:space="preserve">قانون العقوبات الخاص
 (جرائم على الاموال وجرائم اقتصادية) </t>
  </si>
  <si>
    <t>القانون التجاري 
(الاعمال التجارية والمتجر )</t>
  </si>
  <si>
    <t xml:space="preserve">القانون الدولي الاقتصادي </t>
  </si>
  <si>
    <t>القانون المدني (العقود السمات )</t>
  </si>
  <si>
    <t xml:space="preserve">القضاء الاداري </t>
  </si>
  <si>
    <t>اصول المحاكمات المدنية (1)</t>
  </si>
  <si>
    <t>أصول المحاكمات الجزاتية (1)</t>
  </si>
  <si>
    <t>قانون الاحوال الشخصية
 (الوصية والمواريث )</t>
  </si>
  <si>
    <t>اصول المحاكمات المدنية(2)</t>
  </si>
  <si>
    <t>اصول المحاكمات الجزائية (2)</t>
  </si>
  <si>
    <t>القانون التجاري (الشركات )</t>
  </si>
  <si>
    <t xml:space="preserve">المنظمات الدولية </t>
  </si>
  <si>
    <t>مقررات السنة الرابعة (فصل أول)</t>
  </si>
  <si>
    <t>القانون المدني (الحقوق العينية  الأصلية )</t>
  </si>
  <si>
    <t>القانون التجاري (الاسناد التجارية )</t>
  </si>
  <si>
    <t xml:space="preserve">التشريع الضريبي </t>
  </si>
  <si>
    <t>القانون الدولي الخاص  (الجنسية )</t>
  </si>
  <si>
    <t xml:space="preserve">الادارة العامة </t>
  </si>
  <si>
    <t xml:space="preserve">أصول الفقه </t>
  </si>
  <si>
    <t>القانون المدني 
(الحقوق العينية التبعية )</t>
  </si>
  <si>
    <t>عقوبات خاص
 (جرائم على الادارة-المخلة بالثقة العامة )</t>
  </si>
  <si>
    <t>القانون الدولي الخاص 
(تنازع القوانين )</t>
  </si>
  <si>
    <t xml:space="preserve">أصول التنفيذ </t>
  </si>
  <si>
    <t>$K9</t>
  </si>
  <si>
    <t>المقرر الاختياري س1</t>
  </si>
  <si>
    <t>المقرر الاختياري س2</t>
  </si>
  <si>
    <t>المقرر الاختياري س3</t>
  </si>
  <si>
    <t>المقرر الاختياري س4</t>
  </si>
  <si>
    <t>المقررات الاختيارية</t>
  </si>
  <si>
    <t>الحق في الحياة الخاصة</t>
  </si>
  <si>
    <t>حقوق الإنسان</t>
  </si>
  <si>
    <t>علم الإجرام والعقاب</t>
  </si>
  <si>
    <t>مقدمة الاقتصاد</t>
  </si>
  <si>
    <t>النظم السياسية</t>
  </si>
  <si>
    <t>القضية الفلسطينية</t>
  </si>
  <si>
    <t>التأمينات الاجتماعية</t>
  </si>
  <si>
    <t>السياسة المالي (1)</t>
  </si>
  <si>
    <t>الوظيفة العامة</t>
  </si>
  <si>
    <t>العقود الإدارية</t>
  </si>
  <si>
    <t>قانون أحداث الجانحين</t>
  </si>
  <si>
    <t>العلاقات الدولية (1)</t>
  </si>
  <si>
    <t>عقد الإيجار</t>
  </si>
  <si>
    <t>الإثبات في المواد المدنية</t>
  </si>
  <si>
    <t>السياسة المالية (2)</t>
  </si>
  <si>
    <t>قانون العقوبات الاقتصادية</t>
  </si>
  <si>
    <t>قانون العقوبات العسكرية</t>
  </si>
  <si>
    <t>الدبلوماسية</t>
  </si>
  <si>
    <t>العلاقات الدولية (2)</t>
  </si>
  <si>
    <t>القانون البحري والجوي</t>
  </si>
  <si>
    <t>الإدارة المحلية</t>
  </si>
  <si>
    <t>الرقابة المالية</t>
  </si>
  <si>
    <t>عقود دولية</t>
  </si>
  <si>
    <t xml:space="preserve">الاختصاص القضائي الدولي </t>
  </si>
  <si>
    <t>التأمين</t>
  </si>
  <si>
    <t>قانون ممارسة مهنة المحاماة</t>
  </si>
  <si>
    <t>اختر اسم المقرر الاختياري من السنة الأولى</t>
  </si>
  <si>
    <t>اختر اسم المقرر الاختياري من السنة الثانية</t>
  </si>
  <si>
    <t>اختر اسم المقرر الاختياري من السنة الثالثة</t>
  </si>
  <si>
    <t>اختر اسم المقرر الاختياري من السنة الرابعة</t>
  </si>
  <si>
    <t>مقرر من سنة أعلى</t>
  </si>
  <si>
    <t>العنوان</t>
  </si>
  <si>
    <t>تركي</t>
  </si>
  <si>
    <t>حليمة</t>
  </si>
  <si>
    <t>أدبي</t>
  </si>
  <si>
    <t xml:space="preserve">حلب </t>
  </si>
  <si>
    <t>توفيقه</t>
  </si>
  <si>
    <t>علي محمد</t>
  </si>
  <si>
    <t>نظيره</t>
  </si>
  <si>
    <t/>
  </si>
  <si>
    <t xml:space="preserve">احمد </t>
  </si>
  <si>
    <t>رمضان</t>
  </si>
  <si>
    <t xml:space="preserve">طرطوس </t>
  </si>
  <si>
    <t>هالا</t>
  </si>
  <si>
    <t>وزيره</t>
  </si>
  <si>
    <t>شرعية</t>
  </si>
  <si>
    <t>رابحه</t>
  </si>
  <si>
    <t>طهران</t>
  </si>
  <si>
    <t>عقل</t>
  </si>
  <si>
    <t>محمد المحمد</t>
  </si>
  <si>
    <t>محمد ابراهيم</t>
  </si>
  <si>
    <t>عناد</t>
  </si>
  <si>
    <t xml:space="preserve">السيدة زينب </t>
  </si>
  <si>
    <t>بدر</t>
  </si>
  <si>
    <t>وجيهه</t>
  </si>
  <si>
    <t>يمنى</t>
  </si>
  <si>
    <t>احمد جديد</t>
  </si>
  <si>
    <t>عين حور</t>
  </si>
  <si>
    <t>أميمه</t>
  </si>
  <si>
    <t>جميلة</t>
  </si>
  <si>
    <t>أمين</t>
  </si>
  <si>
    <t>كفا</t>
  </si>
  <si>
    <t>سريه</t>
  </si>
  <si>
    <t>زاهيه</t>
  </si>
  <si>
    <t>كفر العواميد</t>
  </si>
  <si>
    <t>جهيده</t>
  </si>
  <si>
    <t>سامية</t>
  </si>
  <si>
    <t>مصطفى العلي المصطو</t>
  </si>
  <si>
    <t>رمزية</t>
  </si>
  <si>
    <t>وصفيه</t>
  </si>
  <si>
    <t>عربيه</t>
  </si>
  <si>
    <t>هاشم</t>
  </si>
  <si>
    <t xml:space="preserve">الكويت </t>
  </si>
  <si>
    <t>رمزي</t>
  </si>
  <si>
    <t>هندي</t>
  </si>
  <si>
    <t>محمدصالح</t>
  </si>
  <si>
    <t>عاموده</t>
  </si>
  <si>
    <t>كفر عويد</t>
  </si>
  <si>
    <t>دولت</t>
  </si>
  <si>
    <t>حبيب</t>
  </si>
  <si>
    <t xml:space="preserve">حماه </t>
  </si>
  <si>
    <t>صبحية</t>
  </si>
  <si>
    <t>عزيزة</t>
  </si>
  <si>
    <t>نهيده</t>
  </si>
  <si>
    <t>حميد</t>
  </si>
  <si>
    <t>لجين ابراهيم</t>
  </si>
  <si>
    <t>لياس</t>
  </si>
  <si>
    <t>نعمه</t>
  </si>
  <si>
    <t>محمد مخلوف</t>
  </si>
  <si>
    <t>علي حمود</t>
  </si>
  <si>
    <t>نادية</t>
  </si>
  <si>
    <t>سلطانه</t>
  </si>
  <si>
    <t>كاسر</t>
  </si>
  <si>
    <t>محكان</t>
  </si>
  <si>
    <t>ابراهيم الاحمد</t>
  </si>
  <si>
    <t>احمد الجلم</t>
  </si>
  <si>
    <t>احمد شفيع</t>
  </si>
  <si>
    <t>رويدة</t>
  </si>
  <si>
    <t>احمد عبدالخالق</t>
  </si>
  <si>
    <t>احمد عمران</t>
  </si>
  <si>
    <t>احمد قاسم</t>
  </si>
  <si>
    <t>احمد ملاك</t>
  </si>
  <si>
    <t>اسماء الفنيش</t>
  </si>
  <si>
    <t>النافله</t>
  </si>
  <si>
    <t>اسماعيل داؤد</t>
  </si>
  <si>
    <t>اسماعيل معاون</t>
  </si>
  <si>
    <t>اشرف الدركزللي</t>
  </si>
  <si>
    <t>انسام</t>
  </si>
  <si>
    <t>اغيد الشحاده</t>
  </si>
  <si>
    <t>امجد الفياض</t>
  </si>
  <si>
    <t>فندية</t>
  </si>
  <si>
    <t>اياد ابراهيم</t>
  </si>
  <si>
    <t>أمنه</t>
  </si>
  <si>
    <t>اياد الجبارين</t>
  </si>
  <si>
    <t>اياد قسام</t>
  </si>
  <si>
    <t>ايمان حموده</t>
  </si>
  <si>
    <t>ايمان سيف</t>
  </si>
  <si>
    <t>ايمن حيدر</t>
  </si>
  <si>
    <t>ندوة</t>
  </si>
  <si>
    <t>أحمد البيطار</t>
  </si>
  <si>
    <t>نوف</t>
  </si>
  <si>
    <t>أحمد اليونس</t>
  </si>
  <si>
    <t>أحمد علي</t>
  </si>
  <si>
    <t>أحمد محمد</t>
  </si>
  <si>
    <t>أغيد زعرور</t>
  </si>
  <si>
    <t>أكرم نوفل</t>
  </si>
  <si>
    <t>بديعة</t>
  </si>
  <si>
    <t>أماني الجاجان</t>
  </si>
  <si>
    <t>أمجد الصباغ</t>
  </si>
  <si>
    <t>ناجية</t>
  </si>
  <si>
    <t>أمجد بلال</t>
  </si>
  <si>
    <t>أمجد رفاعه</t>
  </si>
  <si>
    <t>ريدان</t>
  </si>
  <si>
    <t>باديه</t>
  </si>
  <si>
    <t>أوس جابر</t>
  </si>
  <si>
    <t>أيمن عاشور</t>
  </si>
  <si>
    <t>أيهم الحسن</t>
  </si>
  <si>
    <t>صادق</t>
  </si>
  <si>
    <t>آيه خنيسه</t>
  </si>
  <si>
    <t>باسل كريشو</t>
  </si>
  <si>
    <t>الزاهراء</t>
  </si>
  <si>
    <t>بتول الابرص الشهيربالاشقر</t>
  </si>
  <si>
    <t>بسامه عباس</t>
  </si>
  <si>
    <t>زريفه</t>
  </si>
  <si>
    <t>بشير الجبه جي</t>
  </si>
  <si>
    <t>بهاء الدين دحو</t>
  </si>
  <si>
    <t>بيان ادريس</t>
  </si>
  <si>
    <t>بيان محفوض</t>
  </si>
  <si>
    <t>بيداء عباس</t>
  </si>
  <si>
    <t>تغريد الطحان</t>
  </si>
  <si>
    <t>توجان كنجو</t>
  </si>
  <si>
    <t>محمدنوري</t>
  </si>
  <si>
    <t>ثائره صالح</t>
  </si>
  <si>
    <t>سكينه</t>
  </si>
  <si>
    <t>جاك الجرجس</t>
  </si>
  <si>
    <t>سوهير</t>
  </si>
  <si>
    <t>جحجاح شحود</t>
  </si>
  <si>
    <t>جعفر ناصر</t>
  </si>
  <si>
    <t>جلنار المنصور</t>
  </si>
  <si>
    <t>جمال الدين الاسعد</t>
  </si>
  <si>
    <t>جمال نصار</t>
  </si>
  <si>
    <t>جهان ضبه</t>
  </si>
  <si>
    <t>علاءالدين</t>
  </si>
  <si>
    <t>جوزيف شلش</t>
  </si>
  <si>
    <t>حازم عتعت</t>
  </si>
  <si>
    <t>حسن جغل</t>
  </si>
  <si>
    <t>حسن داود</t>
  </si>
  <si>
    <t>محمدنصر</t>
  </si>
  <si>
    <t>رابية</t>
  </si>
  <si>
    <t>حسن علي</t>
  </si>
  <si>
    <t>حسين الأحمد</t>
  </si>
  <si>
    <t>حسينه</t>
  </si>
  <si>
    <t>حسين عبد الله</t>
  </si>
  <si>
    <t>وزيرا</t>
  </si>
  <si>
    <t>حمزه الشحاده</t>
  </si>
  <si>
    <t>حمزه عباس</t>
  </si>
  <si>
    <t>محمد رجائي</t>
  </si>
  <si>
    <t>حنان أمون</t>
  </si>
  <si>
    <t>رفيقه</t>
  </si>
  <si>
    <t>حنين اسماعيل</t>
  </si>
  <si>
    <t>حوريه سليمان</t>
  </si>
  <si>
    <t>حيان عاصي</t>
  </si>
  <si>
    <t>حيدر المهندس</t>
  </si>
  <si>
    <t>حيدر يوسف</t>
  </si>
  <si>
    <t>خالد السوادي</t>
  </si>
  <si>
    <t>خالد دعبول</t>
  </si>
  <si>
    <t>خالد عيد</t>
  </si>
  <si>
    <t>خالد فرهود</t>
  </si>
  <si>
    <t>خلدون الزوري</t>
  </si>
  <si>
    <t>خليل ايبو</t>
  </si>
  <si>
    <t>اقبال</t>
  </si>
  <si>
    <t>دعاء الرفاعي</t>
  </si>
  <si>
    <t>راغب شباط</t>
  </si>
  <si>
    <t>رانيا زين الدين</t>
  </si>
  <si>
    <t>زين الدين</t>
  </si>
  <si>
    <t>زهرالهيل</t>
  </si>
  <si>
    <t>رانيه تقلا</t>
  </si>
  <si>
    <t>شحيده</t>
  </si>
  <si>
    <t>عليا يوسف</t>
  </si>
  <si>
    <t>ربا الحسن</t>
  </si>
  <si>
    <t>رجاء ابو زور</t>
  </si>
  <si>
    <t>انيس</t>
  </si>
  <si>
    <t>عنبريه</t>
  </si>
  <si>
    <t>رزان زريقات</t>
  </si>
  <si>
    <t>رضوان الخليل</t>
  </si>
  <si>
    <t>رغد الغزاوي</t>
  </si>
  <si>
    <t>رفاه الخير</t>
  </si>
  <si>
    <t>يعقوب</t>
  </si>
  <si>
    <t>رفعت سليمان</t>
  </si>
  <si>
    <t>رقيه الحمود التركي</t>
  </si>
  <si>
    <t>حجيه</t>
  </si>
  <si>
    <t>رقيه علي</t>
  </si>
  <si>
    <t>عبدالفتاح</t>
  </si>
  <si>
    <t>رنا الذياب</t>
  </si>
  <si>
    <t>رنده محمدالاحمد</t>
  </si>
  <si>
    <t>رنيم ميهوب</t>
  </si>
  <si>
    <t>رهام عليان</t>
  </si>
  <si>
    <t>رهف عثمان</t>
  </si>
  <si>
    <t>مشهور</t>
  </si>
  <si>
    <t>رولا تجور</t>
  </si>
  <si>
    <t>رولان يوسف</t>
  </si>
  <si>
    <t>رؤى ابوخير</t>
  </si>
  <si>
    <t>ريم الراعي</t>
  </si>
  <si>
    <t>ريم دانية</t>
  </si>
  <si>
    <t>ريم سليمان</t>
  </si>
  <si>
    <t>ريم محلا</t>
  </si>
  <si>
    <t>ريما عيسى</t>
  </si>
  <si>
    <t>ريمان صقر</t>
  </si>
  <si>
    <t>زهير الزين</t>
  </si>
  <si>
    <t>زياد المشعان</t>
  </si>
  <si>
    <t>زيد الغزاوي</t>
  </si>
  <si>
    <t>زين اسماعيل</t>
  </si>
  <si>
    <t>زين الحسين</t>
  </si>
  <si>
    <t>سلمه</t>
  </si>
  <si>
    <t>زينب ابراهيم</t>
  </si>
  <si>
    <t>ساري الجريده</t>
  </si>
  <si>
    <t>سامر ابراهيم</t>
  </si>
  <si>
    <t>سامر سليمان</t>
  </si>
  <si>
    <t>سامر ناصر</t>
  </si>
  <si>
    <t>ساميا بوسنه لي</t>
  </si>
  <si>
    <t>سلام حمود</t>
  </si>
  <si>
    <t>سليمان السليمان</t>
  </si>
  <si>
    <t>سليمان دلا</t>
  </si>
  <si>
    <t>سليمان نعامه</t>
  </si>
  <si>
    <t>سهام رمضان</t>
  </si>
  <si>
    <t>سهام قسيس</t>
  </si>
  <si>
    <t>حفيظه</t>
  </si>
  <si>
    <t>سوزان عبود</t>
  </si>
  <si>
    <t>سوسن مخلوف</t>
  </si>
  <si>
    <t>سيف الدين عبدالرزاق</t>
  </si>
  <si>
    <t>عبدالقادر</t>
  </si>
  <si>
    <t>شادي الحاج</t>
  </si>
  <si>
    <t>صائب الحاج</t>
  </si>
  <si>
    <t>صباح العرسان</t>
  </si>
  <si>
    <t>صعب صعب</t>
  </si>
  <si>
    <t>ضحى اتمت</t>
  </si>
  <si>
    <t>طارق عبد القادر</t>
  </si>
  <si>
    <t>طارق عبدالرحمن</t>
  </si>
  <si>
    <t>طارق عيسى</t>
  </si>
  <si>
    <t>عامر محمد</t>
  </si>
  <si>
    <t>عائشه حمو</t>
  </si>
  <si>
    <t>عبد الرحمن كاظم</t>
  </si>
  <si>
    <t>مصطفى كمال</t>
  </si>
  <si>
    <t>دعاء</t>
  </si>
  <si>
    <t>عبد الرحمن محمد</t>
  </si>
  <si>
    <t>عبد الرحيم الخبي</t>
  </si>
  <si>
    <t>عبد الله القليح</t>
  </si>
  <si>
    <t>عبدالسلام الحمود</t>
  </si>
  <si>
    <t>عبدالسلام فالح</t>
  </si>
  <si>
    <t>عبدالعزيز الحجيري</t>
  </si>
  <si>
    <t>إسماعيل</t>
  </si>
  <si>
    <t>عبدالله المطر</t>
  </si>
  <si>
    <t>عبدالملك تينه</t>
  </si>
  <si>
    <t>عبدالمنعم العيد</t>
  </si>
  <si>
    <t>عبير حسنه</t>
  </si>
  <si>
    <t>روفيده</t>
  </si>
  <si>
    <t>عبير سليمان</t>
  </si>
  <si>
    <t>عثمان بكور</t>
  </si>
  <si>
    <t>عدي خابوري</t>
  </si>
  <si>
    <t>عروبة حمود</t>
  </si>
  <si>
    <t>عزيزه برغله</t>
  </si>
  <si>
    <t>محمدنايف</t>
  </si>
  <si>
    <t>عفاف صباغ</t>
  </si>
  <si>
    <t>عفراء خصر</t>
  </si>
  <si>
    <t>علا عبدو</t>
  </si>
  <si>
    <t>صفية</t>
  </si>
  <si>
    <t>علاء الدين شماشان</t>
  </si>
  <si>
    <t>علاء بدور</t>
  </si>
  <si>
    <t>علاء درويش</t>
  </si>
  <si>
    <t>علاء ديوب</t>
  </si>
  <si>
    <t>علاء فروج</t>
  </si>
  <si>
    <t>ناصره</t>
  </si>
  <si>
    <t>علاء نعمة</t>
  </si>
  <si>
    <t xml:space="preserve">الباب </t>
  </si>
  <si>
    <t>علاءالدين جوبان</t>
  </si>
  <si>
    <t>علي احمد</t>
  </si>
  <si>
    <t>فهيده</t>
  </si>
  <si>
    <t>علي درداري</t>
  </si>
  <si>
    <t>ابتهال</t>
  </si>
  <si>
    <t>علي ديب</t>
  </si>
  <si>
    <t>علي زين الرفاعي</t>
  </si>
  <si>
    <t>ساره</t>
  </si>
  <si>
    <t>علي زينه</t>
  </si>
  <si>
    <t>علي ضاهر</t>
  </si>
  <si>
    <t>علي علي</t>
  </si>
  <si>
    <t>عليا موسى باشا</t>
  </si>
  <si>
    <t>عماد عوض</t>
  </si>
  <si>
    <t>عمار السلوم</t>
  </si>
  <si>
    <t>عمار محمود الجنيد</t>
  </si>
  <si>
    <t>عمر دمعه</t>
  </si>
  <si>
    <t>أسامة</t>
  </si>
  <si>
    <t>عمر شاميه</t>
  </si>
  <si>
    <t>شاميه</t>
  </si>
  <si>
    <t>عمر كباره</t>
  </si>
  <si>
    <t>عمر نصر الله</t>
  </si>
  <si>
    <t>عمران المبارك</t>
  </si>
  <si>
    <t>غدينه</t>
  </si>
  <si>
    <t>عناد الشعبان</t>
  </si>
  <si>
    <t>عيسى ياسمين</t>
  </si>
  <si>
    <t>غدير ديب</t>
  </si>
  <si>
    <t>غيساء</t>
  </si>
  <si>
    <t>غدير ديوب</t>
  </si>
  <si>
    <t>غدير صلاحي الاصبحي</t>
  </si>
  <si>
    <t>غدير هندي</t>
  </si>
  <si>
    <t>غفران العبيد</t>
  </si>
  <si>
    <t>نجمه</t>
  </si>
  <si>
    <t>غفران حمدان</t>
  </si>
  <si>
    <t>رافع</t>
  </si>
  <si>
    <t>غفران حيدر</t>
  </si>
  <si>
    <t>غياث خضور</t>
  </si>
  <si>
    <t>غيث يونس</t>
  </si>
  <si>
    <t>فادي ابراهيم</t>
  </si>
  <si>
    <t>حبوس</t>
  </si>
  <si>
    <t>فادي حسين</t>
  </si>
  <si>
    <t>فارس صالح</t>
  </si>
  <si>
    <t>فارس قناه</t>
  </si>
  <si>
    <t>فراس البزره</t>
  </si>
  <si>
    <t>فضل الديوب</t>
  </si>
  <si>
    <t>فؤاد شيخوني</t>
  </si>
  <si>
    <t xml:space="preserve">هدى </t>
  </si>
  <si>
    <t>فؤاد محفوض</t>
  </si>
  <si>
    <t>فيصل الخلف</t>
  </si>
  <si>
    <t>شاهه</t>
  </si>
  <si>
    <t>قاسم العريب</t>
  </si>
  <si>
    <t>قاسم المعضماني</t>
  </si>
  <si>
    <t>فكريه</t>
  </si>
  <si>
    <t>قمر ناجي</t>
  </si>
  <si>
    <t>قيس أسعد</t>
  </si>
  <si>
    <t>كميل الصحناوي</t>
  </si>
  <si>
    <t>كنان مراد</t>
  </si>
  <si>
    <t>فطين</t>
  </si>
  <si>
    <t>كنانه طراف</t>
  </si>
  <si>
    <t>نادا</t>
  </si>
  <si>
    <t>لانا سقا اميني</t>
  </si>
  <si>
    <t>لبنه خميس</t>
  </si>
  <si>
    <t>لمى ملوك</t>
  </si>
  <si>
    <t>لميس يوسف</t>
  </si>
  <si>
    <t>لؤي الشحاده الخطيب</t>
  </si>
  <si>
    <t>لؤي جريره</t>
  </si>
  <si>
    <t>دمعة</t>
  </si>
  <si>
    <t>ليلى السماك</t>
  </si>
  <si>
    <t>ليلى عثمان</t>
  </si>
  <si>
    <t>ليليان القاضي</t>
  </si>
  <si>
    <t>لين سلامه</t>
  </si>
  <si>
    <t>لينا الصفدي</t>
  </si>
  <si>
    <t>عصمت</t>
  </si>
  <si>
    <t>لينا حسن</t>
  </si>
  <si>
    <t>بهجه</t>
  </si>
  <si>
    <t>ماجدة عمره</t>
  </si>
  <si>
    <t>مازن الشاوي</t>
  </si>
  <si>
    <t>مازن سيرغاني</t>
  </si>
  <si>
    <t>ماهر ابراهيم</t>
  </si>
  <si>
    <t>ماهر الهايس</t>
  </si>
  <si>
    <t>ماهر نور الدين</t>
  </si>
  <si>
    <t>مجد القدرو</t>
  </si>
  <si>
    <t>مجد بلال</t>
  </si>
  <si>
    <t>مجد حسين</t>
  </si>
  <si>
    <t>مجد فاتح</t>
  </si>
  <si>
    <t>محاسن المحمد المعقوري</t>
  </si>
  <si>
    <t>محمد الابراهيم</t>
  </si>
  <si>
    <t>محمد البدور</t>
  </si>
  <si>
    <t>إياد</t>
  </si>
  <si>
    <t>محمد الخضر</t>
  </si>
  <si>
    <t>خالدية</t>
  </si>
  <si>
    <t>محمد الدالي</t>
  </si>
  <si>
    <t>محمد الصعيدي</t>
  </si>
  <si>
    <t>نجات</t>
  </si>
  <si>
    <t>رجا</t>
  </si>
  <si>
    <t>محمد القدرو</t>
  </si>
  <si>
    <t>محمد المطرود</t>
  </si>
  <si>
    <t>محمد إبراهيم</t>
  </si>
  <si>
    <t>محمد حلاق</t>
  </si>
  <si>
    <t>محمد حمزه</t>
  </si>
  <si>
    <t>محمد خير الخلف</t>
  </si>
  <si>
    <t>ذيبه</t>
  </si>
  <si>
    <t>محمد خير الهرش</t>
  </si>
  <si>
    <t>محمد شريف</t>
  </si>
  <si>
    <t>شريف</t>
  </si>
  <si>
    <t>محمد عبدال</t>
  </si>
  <si>
    <t>كلى</t>
  </si>
  <si>
    <t>محمد عبدالله</t>
  </si>
  <si>
    <t>حواس</t>
  </si>
  <si>
    <t>محمد عموش</t>
  </si>
  <si>
    <t>محمد عنوز</t>
  </si>
  <si>
    <t>محمد فادي الآروشلي</t>
  </si>
  <si>
    <t>محمد فياض</t>
  </si>
  <si>
    <t>فتاة</t>
  </si>
  <si>
    <t>محمد كربوج</t>
  </si>
  <si>
    <t>محمد مجد مظفر</t>
  </si>
  <si>
    <t>محمد نجم السيد</t>
  </si>
  <si>
    <t>محمد نور الحروب</t>
  </si>
  <si>
    <t>محمد نور شيبان</t>
  </si>
  <si>
    <t>محمدسعيد الحسين</t>
  </si>
  <si>
    <t>محمدفايز جليدان</t>
  </si>
  <si>
    <t>محمد أمين</t>
  </si>
  <si>
    <t>محمدمسلم النعيمي</t>
  </si>
  <si>
    <t>ايناس</t>
  </si>
  <si>
    <t>محمدمنير خوام</t>
  </si>
  <si>
    <t>محمديامن الفقير</t>
  </si>
  <si>
    <t>محمود مخزوم</t>
  </si>
  <si>
    <t>ذكاء</t>
  </si>
  <si>
    <t>مدحت النديوي</t>
  </si>
  <si>
    <t>مرام العرنوس</t>
  </si>
  <si>
    <t>مرام عدى</t>
  </si>
  <si>
    <t>مرح الخضور</t>
  </si>
  <si>
    <t>مرهف الخطيب</t>
  </si>
  <si>
    <t>مروة الحسين</t>
  </si>
  <si>
    <t>سعدية</t>
  </si>
  <si>
    <t>مريم الشيخ</t>
  </si>
  <si>
    <t>رابعة</t>
  </si>
  <si>
    <t>مريم محمد</t>
  </si>
  <si>
    <t>مسلم المحمد</t>
  </si>
  <si>
    <t>مصطفى لطوف</t>
  </si>
  <si>
    <t>مصعب الصوان</t>
  </si>
  <si>
    <t>معاذ كريم</t>
  </si>
  <si>
    <t>معتصم الغوطاني</t>
  </si>
  <si>
    <t>معيد محفوض</t>
  </si>
  <si>
    <t>سجيعه</t>
  </si>
  <si>
    <t>مقداد النقري</t>
  </si>
  <si>
    <t>ملكانا احمد</t>
  </si>
  <si>
    <t>منال الجاسر</t>
  </si>
  <si>
    <t>منتجب منصور</t>
  </si>
  <si>
    <t>منعم خليل</t>
  </si>
  <si>
    <t>منهل ساطور</t>
  </si>
  <si>
    <t>منى كامل</t>
  </si>
  <si>
    <t>جروان</t>
  </si>
  <si>
    <t>منير ابراهيم</t>
  </si>
  <si>
    <t>منير شرف الدين</t>
  </si>
  <si>
    <t>مها الفياض</t>
  </si>
  <si>
    <t>محمدامين</t>
  </si>
  <si>
    <t>موسى الدالي</t>
  </si>
  <si>
    <t>مؤيد صقر</t>
  </si>
  <si>
    <t>مي الصالح</t>
  </si>
  <si>
    <t>شكرية</t>
  </si>
  <si>
    <t>ميرنا حمد عزام</t>
  </si>
  <si>
    <t>ميزر الرحال</t>
  </si>
  <si>
    <t>ميسم ونوس</t>
  </si>
  <si>
    <t>ناديا ابوعجيب</t>
  </si>
  <si>
    <t>ناديا راضي</t>
  </si>
  <si>
    <t>ناصح سيداحمد</t>
  </si>
  <si>
    <t>ناهد ديبه</t>
  </si>
  <si>
    <t>نبال كوكه</t>
  </si>
  <si>
    <t>نبيل فروج</t>
  </si>
  <si>
    <t>نجم العطواني</t>
  </si>
  <si>
    <t>خلود العبدالله</t>
  </si>
  <si>
    <t>نجوى حمود</t>
  </si>
  <si>
    <t>أسعد</t>
  </si>
  <si>
    <t>ندى الحبال</t>
  </si>
  <si>
    <t>نزيه خليل</t>
  </si>
  <si>
    <t>شاديا</t>
  </si>
  <si>
    <t>نسرين الحمود</t>
  </si>
  <si>
    <t>نصرالحق الدبوس</t>
  </si>
  <si>
    <t>مصلح</t>
  </si>
  <si>
    <t>اجياس</t>
  </si>
  <si>
    <t>نقولا بغدان</t>
  </si>
  <si>
    <t>نور الموسى</t>
  </si>
  <si>
    <t>محمدفوزي</t>
  </si>
  <si>
    <t>نور الهدى المغربي</t>
  </si>
  <si>
    <t>هاجر ضاهر</t>
  </si>
  <si>
    <t>هاديا العبيد</t>
  </si>
  <si>
    <t>احمدرياض</t>
  </si>
  <si>
    <t>هادية فريدالعش</t>
  </si>
  <si>
    <t>عائدة</t>
  </si>
  <si>
    <t>هاني مرين</t>
  </si>
  <si>
    <t>هبه ريحان</t>
  </si>
  <si>
    <t>هبه علامه</t>
  </si>
  <si>
    <t>هيلا</t>
  </si>
  <si>
    <t>هزار ديوب</t>
  </si>
  <si>
    <t>اكتمال</t>
  </si>
  <si>
    <t>هيا زعيتر</t>
  </si>
  <si>
    <t>شحاده</t>
  </si>
  <si>
    <t>شذه</t>
  </si>
  <si>
    <t>هيام حسن</t>
  </si>
  <si>
    <t>هيفاء زهرا</t>
  </si>
  <si>
    <t>وائل حكيمة</t>
  </si>
  <si>
    <t>وائل طه</t>
  </si>
  <si>
    <t>وائل محمد</t>
  </si>
  <si>
    <t>ورد أحمد</t>
  </si>
  <si>
    <t>وسيم كحله</t>
  </si>
  <si>
    <t>وسيم ياسين</t>
  </si>
  <si>
    <t>وعد الحلاق</t>
  </si>
  <si>
    <t>وعد الصوص</t>
  </si>
  <si>
    <t>ولاء الحسين</t>
  </si>
  <si>
    <t>زهديه</t>
  </si>
  <si>
    <t>ولاء دحدوح</t>
  </si>
  <si>
    <t>وليم رسلان</t>
  </si>
  <si>
    <t>ياسر الرحال</t>
  </si>
  <si>
    <t>يحيى حليمة</t>
  </si>
  <si>
    <t>يزن الكويفي</t>
  </si>
  <si>
    <t>يمان الصالح</t>
  </si>
  <si>
    <t>يوسف الحمداوي</t>
  </si>
  <si>
    <t>حمدان</t>
  </si>
  <si>
    <t>يولا عيسى</t>
  </si>
  <si>
    <t>اسراء الزين</t>
  </si>
  <si>
    <t>عبدو ديب</t>
  </si>
  <si>
    <t>فاطمه غزال</t>
  </si>
  <si>
    <t>بلال الجاسم</t>
  </si>
  <si>
    <t>باشا الاحمد</t>
  </si>
  <si>
    <t>حصه</t>
  </si>
  <si>
    <t>محمد عمايري</t>
  </si>
  <si>
    <t>شفيق ملوخية</t>
  </si>
  <si>
    <t>لمى</t>
  </si>
  <si>
    <t>رولا ياسين الادلبي</t>
  </si>
  <si>
    <t>صادق عسيلا</t>
  </si>
  <si>
    <t>محمود العيد</t>
  </si>
  <si>
    <t>وسيم عكاش</t>
  </si>
  <si>
    <t>علا مفندف</t>
  </si>
  <si>
    <t>احمد حيدر</t>
  </si>
  <si>
    <t>دريه</t>
  </si>
  <si>
    <t>مفلح</t>
  </si>
  <si>
    <t>محمد الحسن</t>
  </si>
  <si>
    <t>قرفا</t>
  </si>
  <si>
    <t xml:space="preserve">دير الزور </t>
  </si>
  <si>
    <t xml:space="preserve">منى </t>
  </si>
  <si>
    <t>شفيقه الخطيب</t>
  </si>
  <si>
    <t>وطفه</t>
  </si>
  <si>
    <t>احمد سليمان</t>
  </si>
  <si>
    <t>خزامه صبح</t>
  </si>
  <si>
    <t>راضي</t>
  </si>
  <si>
    <t>اجفان</t>
  </si>
  <si>
    <t>محمد اسماعيل القدور</t>
  </si>
  <si>
    <t>باكير</t>
  </si>
  <si>
    <t>محمد حديد</t>
  </si>
  <si>
    <t>كاملة</t>
  </si>
  <si>
    <t xml:space="preserve">مرج الزهور </t>
  </si>
  <si>
    <t>ميلاد البشاره</t>
  </si>
  <si>
    <t>نوال الجعار</t>
  </si>
  <si>
    <t>خود</t>
  </si>
  <si>
    <t xml:space="preserve">النزازه </t>
  </si>
  <si>
    <t>ولاء الفلاح</t>
  </si>
  <si>
    <t>احمد الحجو</t>
  </si>
  <si>
    <t>احمد الخريوش</t>
  </si>
  <si>
    <t>احمد الغزالي</t>
  </si>
  <si>
    <t>احمد حسن</t>
  </si>
  <si>
    <t>احمد عشماوي</t>
  </si>
  <si>
    <t>احمد هنديه</t>
  </si>
  <si>
    <t>اريج السلوم</t>
  </si>
  <si>
    <t>اريج زيود</t>
  </si>
  <si>
    <t>اسماء توامي</t>
  </si>
  <si>
    <t>الاء السيد</t>
  </si>
  <si>
    <t>عبد الجبار</t>
  </si>
  <si>
    <t>شفيقة</t>
  </si>
  <si>
    <t>ام البنين سلمان</t>
  </si>
  <si>
    <t>اماني زاهر</t>
  </si>
  <si>
    <t>امجد تقلا</t>
  </si>
  <si>
    <t>انعام خميس</t>
  </si>
  <si>
    <t>ايمان احمد</t>
  </si>
  <si>
    <t>ايمان القدور</t>
  </si>
  <si>
    <t>ايمان خليل</t>
  </si>
  <si>
    <t>ايه الغضبان</t>
  </si>
  <si>
    <t>عايده</t>
  </si>
  <si>
    <t>بتول الناطور</t>
  </si>
  <si>
    <t>بشار محمد</t>
  </si>
  <si>
    <t>بشرى الحجاج</t>
  </si>
  <si>
    <t>أسيه</t>
  </si>
  <si>
    <t>بشرى حيدر</t>
  </si>
  <si>
    <t>والدتهاعزيزه</t>
  </si>
  <si>
    <t>بشير المقداد</t>
  </si>
  <si>
    <t>تغريد حاتم</t>
  </si>
  <si>
    <t>محمد شاكر</t>
  </si>
  <si>
    <t>تهاني الابراهيم</t>
  </si>
  <si>
    <t>تهاني العبد الله</t>
  </si>
  <si>
    <t>تيماء صقر</t>
  </si>
  <si>
    <t>شكوى</t>
  </si>
  <si>
    <t>ثائره خالد</t>
  </si>
  <si>
    <t>جهاد المصري</t>
  </si>
  <si>
    <t>رئاس</t>
  </si>
  <si>
    <t>جودي شيخ ورق</t>
  </si>
  <si>
    <t>جورج الطويل</t>
  </si>
  <si>
    <t>حسام ابو علان</t>
  </si>
  <si>
    <t>بيلي</t>
  </si>
  <si>
    <t>حسام خروب</t>
  </si>
  <si>
    <t>آيات</t>
  </si>
  <si>
    <t>حسن السلوم</t>
  </si>
  <si>
    <t>حسن المحمد</t>
  </si>
  <si>
    <t>حيدر منصور</t>
  </si>
  <si>
    <t>الهام القطعان</t>
  </si>
  <si>
    <t>حيدرة خليل</t>
  </si>
  <si>
    <t>حيدره خيربك</t>
  </si>
  <si>
    <t>شادية</t>
  </si>
  <si>
    <t>خالد طبش</t>
  </si>
  <si>
    <t>داني البركات</t>
  </si>
  <si>
    <t>هنيه</t>
  </si>
  <si>
    <t>ديب ابو زيد</t>
  </si>
  <si>
    <t>راما عبد الوهاب</t>
  </si>
  <si>
    <t>رائد الجدوع</t>
  </si>
  <si>
    <t>ربا حسين</t>
  </si>
  <si>
    <t>رغد العلوي</t>
  </si>
  <si>
    <t>نريمان</t>
  </si>
  <si>
    <t>رنا عيسى</t>
  </si>
  <si>
    <t>رهام الزعبي</t>
  </si>
  <si>
    <t>روان عسقول</t>
  </si>
  <si>
    <t>ريم  خواشقي</t>
  </si>
  <si>
    <t>والدتهاسعدة</t>
  </si>
  <si>
    <t>ريم الخياط</t>
  </si>
  <si>
    <t>سلوى الابراهيم</t>
  </si>
  <si>
    <t>ريم يوسف</t>
  </si>
  <si>
    <t>زبيدة زريق</t>
  </si>
  <si>
    <t>زياد سليمان</t>
  </si>
  <si>
    <t>درغام</t>
  </si>
  <si>
    <t>سعاد ابوطافش</t>
  </si>
  <si>
    <t>ليلى فخرالدين الشعراني</t>
  </si>
  <si>
    <t>سعيد الجباوي</t>
  </si>
  <si>
    <t>سلام صالح</t>
  </si>
  <si>
    <t>سليمان الحداد</t>
  </si>
  <si>
    <t>رزان الرز</t>
  </si>
  <si>
    <t>سمر الحسين</t>
  </si>
  <si>
    <t>مخلف</t>
  </si>
  <si>
    <t>سناء عثمان</t>
  </si>
  <si>
    <t>سهيله الدولتلي</t>
  </si>
  <si>
    <t>سوزان سلامه</t>
  </si>
  <si>
    <t>ريف حماة</t>
  </si>
  <si>
    <t>شادي غالي</t>
  </si>
  <si>
    <t>خدوج</t>
  </si>
  <si>
    <t>شيرين نصر</t>
  </si>
  <si>
    <t>صفاء حسن</t>
  </si>
  <si>
    <t>سمر حسن</t>
  </si>
  <si>
    <t>صفاء طالب</t>
  </si>
  <si>
    <t>بشيرا</t>
  </si>
  <si>
    <t>طلال طويل</t>
  </si>
  <si>
    <t>عبد الرحمن الحاج يوسف</t>
  </si>
  <si>
    <t>نهيدة</t>
  </si>
  <si>
    <t>عبد الرحيم رحال</t>
  </si>
  <si>
    <t>عبد الستار العابد</t>
  </si>
  <si>
    <t>خلايق</t>
  </si>
  <si>
    <t>خياره</t>
  </si>
  <si>
    <t>عبير رسلان</t>
  </si>
  <si>
    <t>عبير رمضان</t>
  </si>
  <si>
    <t>عدي العبود</t>
  </si>
  <si>
    <t>سراب السلموني</t>
  </si>
  <si>
    <t>عدي تقلا</t>
  </si>
  <si>
    <t>امل معروف</t>
  </si>
  <si>
    <t>عطاء فلوح</t>
  </si>
  <si>
    <t>فرزت</t>
  </si>
  <si>
    <t>علا الاسد</t>
  </si>
  <si>
    <t>علا منصور</t>
  </si>
  <si>
    <t>خرصه</t>
  </si>
  <si>
    <t>علي اسماعيل</t>
  </si>
  <si>
    <t>علي الطوطو</t>
  </si>
  <si>
    <t>علي الغفاري</t>
  </si>
  <si>
    <t>علي المحمد</t>
  </si>
  <si>
    <t>علي صقر</t>
  </si>
  <si>
    <t>علي طراف</t>
  </si>
  <si>
    <t>علي عطايا</t>
  </si>
  <si>
    <t>علي عمار</t>
  </si>
  <si>
    <t>مثيله</t>
  </si>
  <si>
    <t>علي مصطفى</t>
  </si>
  <si>
    <t>عمار الجبر</t>
  </si>
  <si>
    <t>عمار مهنا</t>
  </si>
  <si>
    <t>عمر المزعل</t>
  </si>
  <si>
    <t>حلوه</t>
  </si>
  <si>
    <t>عهد الجاجان</t>
  </si>
  <si>
    <t>عيسى طنوس</t>
  </si>
  <si>
    <t>غدير ضاهر</t>
  </si>
  <si>
    <t>كهرب</t>
  </si>
  <si>
    <t>غدير عبد الحميد</t>
  </si>
  <si>
    <t>غزل حسن</t>
  </si>
  <si>
    <t>صبا</t>
  </si>
  <si>
    <t>غفران اليونس</t>
  </si>
  <si>
    <t>غياث حيدر</t>
  </si>
  <si>
    <t>فاديه الحسين</t>
  </si>
  <si>
    <t>فايز الشعار</t>
  </si>
  <si>
    <t>فريد الغزاوي</t>
  </si>
  <si>
    <t>كمال شلهوب</t>
  </si>
  <si>
    <t>لينا كرداس</t>
  </si>
  <si>
    <t>ليندا السيدرباح</t>
  </si>
  <si>
    <t>والدتهاغزوه</t>
  </si>
  <si>
    <t>مارلين الحسيان</t>
  </si>
  <si>
    <t>مالك الاطرش</t>
  </si>
  <si>
    <t>مالك الخيوتي</t>
  </si>
  <si>
    <t>ماهر المليحان</t>
  </si>
  <si>
    <t>شاووش</t>
  </si>
  <si>
    <t>فوازة</t>
  </si>
  <si>
    <t>مجد العفين</t>
  </si>
  <si>
    <t>محمد الخضور</t>
  </si>
  <si>
    <t>بسيم</t>
  </si>
  <si>
    <t>محمد الدنيفات</t>
  </si>
  <si>
    <t>محمد العباس</t>
  </si>
  <si>
    <t>ميه</t>
  </si>
  <si>
    <t>محمد سامي علي</t>
  </si>
  <si>
    <t>حكمية</t>
  </si>
  <si>
    <t>محمد علي خطاب</t>
  </si>
  <si>
    <t>هيام فياض</t>
  </si>
  <si>
    <t>محمد مقصود</t>
  </si>
  <si>
    <t>محمد وسيم المسوتي</t>
  </si>
  <si>
    <t>محمد يوسف</t>
  </si>
  <si>
    <t>سكر</t>
  </si>
  <si>
    <t>محمود ابراهيم</t>
  </si>
  <si>
    <t>محمود القاضي</t>
  </si>
  <si>
    <t>كريمة</t>
  </si>
  <si>
    <t>محمود دياب</t>
  </si>
  <si>
    <t>نجلة</t>
  </si>
  <si>
    <t>محمود عبد الجواد</t>
  </si>
  <si>
    <t>مروه صلاح</t>
  </si>
  <si>
    <t>مريم بعلة</t>
  </si>
  <si>
    <t>محمد نعيم</t>
  </si>
  <si>
    <t>مصطفى اشريفه</t>
  </si>
  <si>
    <t>مصطفى السوعان</t>
  </si>
  <si>
    <t>جدوع</t>
  </si>
  <si>
    <t>مضر عفيف</t>
  </si>
  <si>
    <t>ازدهار يوسف</t>
  </si>
  <si>
    <t>مظفر الخوالده</t>
  </si>
  <si>
    <t xml:space="preserve">جمال </t>
  </si>
  <si>
    <t xml:space="preserve">عائشة </t>
  </si>
  <si>
    <t xml:space="preserve">مشفى درعا </t>
  </si>
  <si>
    <t>ملاذ المحمود</t>
  </si>
  <si>
    <t>منور السلوم</t>
  </si>
  <si>
    <t>مهاب خرفان</t>
  </si>
  <si>
    <t>اميمه سلمان</t>
  </si>
  <si>
    <t>بيطاريه</t>
  </si>
  <si>
    <t>مهران الجنادي</t>
  </si>
  <si>
    <t>مهند عبد الغني</t>
  </si>
  <si>
    <t>مهند كعدان الشالاتي</t>
  </si>
  <si>
    <t>ناصر زطام</t>
  </si>
  <si>
    <t>عذره</t>
  </si>
  <si>
    <t>نانسي زيد</t>
  </si>
  <si>
    <t>جباغ</t>
  </si>
  <si>
    <t>نجاه العلي</t>
  </si>
  <si>
    <t>نجلاء جوهره</t>
  </si>
  <si>
    <t>طيرجمله</t>
  </si>
  <si>
    <t>نسرين الاحمد</t>
  </si>
  <si>
    <t>عطور</t>
  </si>
  <si>
    <t>نضال صالح</t>
  </si>
  <si>
    <t>نغم العلان</t>
  </si>
  <si>
    <t>نوار سويدان</t>
  </si>
  <si>
    <t>نوار عيسى</t>
  </si>
  <si>
    <t>نور شامي</t>
  </si>
  <si>
    <t>ارزيلا</t>
  </si>
  <si>
    <t>نور عجاج</t>
  </si>
  <si>
    <t>هبه عثمان</t>
  </si>
  <si>
    <t>غطروف</t>
  </si>
  <si>
    <t>هديل خلوف</t>
  </si>
  <si>
    <t>نوخه</t>
  </si>
  <si>
    <t>هيثم قبلاوي</t>
  </si>
  <si>
    <t>وديع حمود</t>
  </si>
  <si>
    <t>وعد ابو حمره</t>
  </si>
  <si>
    <t>وفاء صلوح</t>
  </si>
  <si>
    <t>ولاء خضر</t>
  </si>
  <si>
    <t>يارا عبود</t>
  </si>
  <si>
    <t>ياسر ادريس</t>
  </si>
  <si>
    <t>يحيى عوض</t>
  </si>
  <si>
    <t>يعرب صبح</t>
  </si>
  <si>
    <t>فردوس</t>
  </si>
  <si>
    <t>يوسف الخالد</t>
  </si>
  <si>
    <t>يوسف باغوض</t>
  </si>
  <si>
    <t>يوسف سليمان</t>
  </si>
  <si>
    <t xml:space="preserve">صالح سالم </t>
  </si>
  <si>
    <t xml:space="preserve">محمد سميح </t>
  </si>
  <si>
    <t xml:space="preserve">ام البنين </t>
  </si>
  <si>
    <t>حمزة جري</t>
  </si>
  <si>
    <t>رأفت شقير</t>
  </si>
  <si>
    <t>دعاء حديفه</t>
  </si>
  <si>
    <t xml:space="preserve">وفاء </t>
  </si>
  <si>
    <t>مطيع</t>
  </si>
  <si>
    <t>نبع الصخر</t>
  </si>
  <si>
    <t>موحسن</t>
  </si>
  <si>
    <t>محمد فلاح</t>
  </si>
  <si>
    <t>سفير نصور</t>
  </si>
  <si>
    <t>دارين طراف</t>
  </si>
  <si>
    <t>سهام بري</t>
  </si>
  <si>
    <t>انس الجبر</t>
  </si>
  <si>
    <t>سمير الناطور</t>
  </si>
  <si>
    <t>عامر ملص</t>
  </si>
  <si>
    <t>خالد درويش</t>
  </si>
  <si>
    <t>عمر عمر</t>
  </si>
  <si>
    <t>همام يوسف</t>
  </si>
  <si>
    <t>بصرامه</t>
  </si>
  <si>
    <t>محمود قويقه</t>
  </si>
  <si>
    <t>عبدالحليم</t>
  </si>
  <si>
    <t>دارين الجحجاح</t>
  </si>
  <si>
    <t>درنه</t>
  </si>
  <si>
    <t>صياح</t>
  </si>
  <si>
    <t>شفيقه</t>
  </si>
  <si>
    <t>احمد الحاج</t>
  </si>
  <si>
    <t>اسماعيل اسماعيل</t>
  </si>
  <si>
    <t>اكرم القادري</t>
  </si>
  <si>
    <t>ايهم هلال</t>
  </si>
  <si>
    <t>أحمد صالح</t>
  </si>
  <si>
    <t>بشار خير</t>
  </si>
  <si>
    <t>تسنيم وهيبه</t>
  </si>
  <si>
    <t>جعفر حمدان</t>
  </si>
  <si>
    <t>منتجب</t>
  </si>
  <si>
    <t>اشواق</t>
  </si>
  <si>
    <t>حازم السمان</t>
  </si>
  <si>
    <t>مازينا</t>
  </si>
  <si>
    <t>حسن البليخ</t>
  </si>
  <si>
    <t>عوش</t>
  </si>
  <si>
    <t>حسين محمود</t>
  </si>
  <si>
    <t>خديجة الفروان</t>
  </si>
  <si>
    <t>ديمه يوسف</t>
  </si>
  <si>
    <t>امير</t>
  </si>
  <si>
    <t>راما الحمد</t>
  </si>
  <si>
    <t>رائد الأحمد</t>
  </si>
  <si>
    <t>رقيه العليوي</t>
  </si>
  <si>
    <t>جوزه</t>
  </si>
  <si>
    <t>رياض المحمد</t>
  </si>
  <si>
    <t>طلو</t>
  </si>
  <si>
    <t>ساري زيود</t>
  </si>
  <si>
    <t>سلسل السعد</t>
  </si>
  <si>
    <t>سلمان وسوف</t>
  </si>
  <si>
    <t>صفاء العبدالله</t>
  </si>
  <si>
    <t>صفاء مصطفى</t>
  </si>
  <si>
    <t>ضياء علوش</t>
  </si>
  <si>
    <t>ضياء قطان</t>
  </si>
  <si>
    <t>عبد الاله رجب</t>
  </si>
  <si>
    <t>منتها</t>
  </si>
  <si>
    <t>عبدالله خطيب</t>
  </si>
  <si>
    <t>عبدالله عليا</t>
  </si>
  <si>
    <t>سريا</t>
  </si>
  <si>
    <t>دير قانون</t>
  </si>
  <si>
    <t>عبدالله ليلا</t>
  </si>
  <si>
    <t>بكريه</t>
  </si>
  <si>
    <t>عصام خدام الجامع</t>
  </si>
  <si>
    <t>عفراء اسعد</t>
  </si>
  <si>
    <t>علي رزق</t>
  </si>
  <si>
    <t>مولود</t>
  </si>
  <si>
    <t>الخندق الغربي</t>
  </si>
  <si>
    <t>علي زيدان</t>
  </si>
  <si>
    <t>فاديه المسوتي</t>
  </si>
  <si>
    <t>أنفال</t>
  </si>
  <si>
    <t>لبنى جزار</t>
  </si>
  <si>
    <t>لمى نابوتي</t>
  </si>
  <si>
    <t>محمد الحمصي</t>
  </si>
  <si>
    <t>محمد السلامه</t>
  </si>
  <si>
    <t>محمد العقله</t>
  </si>
  <si>
    <t xml:space="preserve">رأس المعرة </t>
  </si>
  <si>
    <t>محمد داود</t>
  </si>
  <si>
    <t>محمدخير السليم</t>
  </si>
  <si>
    <t>نمره</t>
  </si>
  <si>
    <t>محمدصابر شحاده</t>
  </si>
  <si>
    <t>محمدعمر الديري</t>
  </si>
  <si>
    <t>شاهر</t>
  </si>
  <si>
    <t>محمديزن حبشيه</t>
  </si>
  <si>
    <t>بشران</t>
  </si>
  <si>
    <t>مرتضى أحمد</t>
  </si>
  <si>
    <t>نورس اسعيد</t>
  </si>
  <si>
    <t>وديع حمدان</t>
  </si>
  <si>
    <t>ارزى</t>
  </si>
  <si>
    <t>ايهاب سماره</t>
  </si>
  <si>
    <t>وصفي المهنا</t>
  </si>
  <si>
    <t>انفصال</t>
  </si>
  <si>
    <t>باسل خلف</t>
  </si>
  <si>
    <t>بسمه العوني</t>
  </si>
  <si>
    <t>تمام ناصر</t>
  </si>
  <si>
    <t>حسين حمود</t>
  </si>
  <si>
    <t>حمزه وهبه</t>
  </si>
  <si>
    <t>عبدالكريم البخيت</t>
  </si>
  <si>
    <t>علي سعد</t>
  </si>
  <si>
    <t>معن</t>
  </si>
  <si>
    <t>فداء يونس</t>
  </si>
  <si>
    <t>عبدالحكيم</t>
  </si>
  <si>
    <t>محمد خير السعيد</t>
  </si>
  <si>
    <t>محمد مشوح</t>
  </si>
  <si>
    <t>محمد نبعه</t>
  </si>
  <si>
    <t>محمداسامه الحمامي</t>
  </si>
  <si>
    <t>محمدبهاء الشرع</t>
  </si>
  <si>
    <t>نور الدين الابراهيم</t>
  </si>
  <si>
    <t>سجا سعد الدين</t>
  </si>
  <si>
    <t xml:space="preserve">حامر </t>
  </si>
  <si>
    <t>ابراهيم الحمد</t>
  </si>
  <si>
    <t>احمد العبد الله</t>
  </si>
  <si>
    <t>احمد الموسى</t>
  </si>
  <si>
    <t>اسماعيل المحمد</t>
  </si>
  <si>
    <t>امل اسكندر</t>
  </si>
  <si>
    <t>غزاله عباس</t>
  </si>
  <si>
    <t>أنس العر</t>
  </si>
  <si>
    <t>بدر الشيخ</t>
  </si>
  <si>
    <t>بيداء شاهين</t>
  </si>
  <si>
    <t>حسن سلمان</t>
  </si>
  <si>
    <t>حنان عبدالرحمن</t>
  </si>
  <si>
    <t>طرفة</t>
  </si>
  <si>
    <t>حيدر علي</t>
  </si>
  <si>
    <t>نجاه</t>
  </si>
  <si>
    <t>دعاء الخياط</t>
  </si>
  <si>
    <t>رجاء الحسن</t>
  </si>
  <si>
    <t>رصين هيفه</t>
  </si>
  <si>
    <t>رهف شلبي</t>
  </si>
  <si>
    <t>روضه الحنفي</t>
  </si>
  <si>
    <t>شيرين الخلف</t>
  </si>
  <si>
    <t>عبير لطفي</t>
  </si>
  <si>
    <t>علي حبيب</t>
  </si>
  <si>
    <t>عمار حمدان</t>
  </si>
  <si>
    <t>فادي عباس</t>
  </si>
  <si>
    <t>نرمين حسون</t>
  </si>
  <si>
    <t>حسون</t>
  </si>
  <si>
    <t>تشايع</t>
  </si>
  <si>
    <t>حسن شاوي</t>
  </si>
  <si>
    <t>بغداد</t>
  </si>
  <si>
    <t>عامر زيتون</t>
  </si>
  <si>
    <t>علية</t>
  </si>
  <si>
    <t>عبير حمد</t>
  </si>
  <si>
    <t>محمد العلي</t>
  </si>
  <si>
    <t>الحتان</t>
  </si>
  <si>
    <t>غرام العبسي</t>
  </si>
  <si>
    <t>فهميه</t>
  </si>
  <si>
    <t>نعامه</t>
  </si>
  <si>
    <t>فوازه الحمد</t>
  </si>
  <si>
    <t>اثنيه</t>
  </si>
  <si>
    <t>روفيده سعيد</t>
  </si>
  <si>
    <t>محمد غزوان</t>
  </si>
  <si>
    <t xml:space="preserve">الضمير </t>
  </si>
  <si>
    <t>حلا</t>
  </si>
  <si>
    <t>اسماعيل جنود</t>
  </si>
  <si>
    <t>لجين هلال</t>
  </si>
  <si>
    <t xml:space="preserve">رامز </t>
  </si>
  <si>
    <t xml:space="preserve">يسرى </t>
  </si>
  <si>
    <t>محمد مرهج</t>
  </si>
  <si>
    <t>امون</t>
  </si>
  <si>
    <t>بويتات</t>
  </si>
  <si>
    <t xml:space="preserve">سارة الابراهيم </t>
  </si>
  <si>
    <t>مقبوله ابوزر المللي الكردي</t>
  </si>
  <si>
    <t>امين الديب</t>
  </si>
  <si>
    <t>بلال السويلم</t>
  </si>
  <si>
    <t>تغريد المجاريش</t>
  </si>
  <si>
    <t>عصام الدين</t>
  </si>
  <si>
    <t>وفاء العسالي</t>
  </si>
  <si>
    <t>جمانه عثمان</t>
  </si>
  <si>
    <t>أنيسه</t>
  </si>
  <si>
    <t>حسام الحمد الفريح</t>
  </si>
  <si>
    <t>حسن الخضر</t>
  </si>
  <si>
    <t>خلود عجاج</t>
  </si>
  <si>
    <t>رماح جوبان</t>
  </si>
  <si>
    <t>عبد الاله مرعي</t>
  </si>
  <si>
    <t>ركان</t>
  </si>
  <si>
    <t>علي سوار</t>
  </si>
  <si>
    <t>ماهر زعزع</t>
  </si>
  <si>
    <t>محمد سعيد الصليبي</t>
  </si>
  <si>
    <t>محمد ناظم الحاج علي</t>
  </si>
  <si>
    <t>مروه العسراوي</t>
  </si>
  <si>
    <t>نور الخضور</t>
  </si>
  <si>
    <t>وفاء مخلوف</t>
  </si>
  <si>
    <t>هديل عبد الخالق</t>
  </si>
  <si>
    <t>ولاء قرضاب</t>
  </si>
  <si>
    <t xml:space="preserve">وهيب </t>
  </si>
  <si>
    <t>ياسين عباس</t>
  </si>
  <si>
    <t>ايمان الحساني</t>
  </si>
  <si>
    <t>ابتسام السلامه</t>
  </si>
  <si>
    <t>فداء شاهين</t>
  </si>
  <si>
    <t>ايمان رمضان</t>
  </si>
  <si>
    <t>بسيمة</t>
  </si>
  <si>
    <t>تماره الصالحاني</t>
  </si>
  <si>
    <t>ادريس</t>
  </si>
  <si>
    <t>فضيله الفندي</t>
  </si>
  <si>
    <t>جلنار عنقا</t>
  </si>
  <si>
    <t xml:space="preserve">صقر </t>
  </si>
  <si>
    <t>دعاء الطرشان</t>
  </si>
  <si>
    <t>سحر حجازي</t>
  </si>
  <si>
    <t>الطيبه</t>
  </si>
  <si>
    <t>رانيه الحلبي</t>
  </si>
  <si>
    <t>سميره الريني</t>
  </si>
  <si>
    <t>فزه</t>
  </si>
  <si>
    <t>شادي نعمان</t>
  </si>
  <si>
    <t>اناس</t>
  </si>
  <si>
    <t>عباس الشمالي</t>
  </si>
  <si>
    <t>عقيل الديبو</t>
  </si>
  <si>
    <t>علي المحمد الحيد</t>
  </si>
  <si>
    <t>الخميسية</t>
  </si>
  <si>
    <t>لوجين بركات</t>
  </si>
  <si>
    <t>المعتز</t>
  </si>
  <si>
    <t>محمد السخني</t>
  </si>
  <si>
    <t>محمد عموري</t>
  </si>
  <si>
    <t>محمود الخرج</t>
  </si>
  <si>
    <t>محمود حمش</t>
  </si>
  <si>
    <t>نجم الدين الطوطو</t>
  </si>
  <si>
    <t>عبد الجليل</t>
  </si>
  <si>
    <t>نجمه سلامه</t>
  </si>
  <si>
    <t>نجود الحسين</t>
  </si>
  <si>
    <t>امنه حاج احمد حساني</t>
  </si>
  <si>
    <t>وائل اسماعيل</t>
  </si>
  <si>
    <t>مرشد</t>
  </si>
  <si>
    <t>وسيم المرارالغزالي</t>
  </si>
  <si>
    <t>خليل الفطايري</t>
  </si>
  <si>
    <t>غيدا</t>
  </si>
  <si>
    <t>ريجينا حويجه</t>
  </si>
  <si>
    <t>ناصر الدين جنيدي</t>
  </si>
  <si>
    <t>كفا احمد</t>
  </si>
  <si>
    <t>عبد الله السلوم</t>
  </si>
  <si>
    <t>فرح جاويش المصري</t>
  </si>
  <si>
    <t>ميسون شحرور</t>
  </si>
  <si>
    <t>بيان شحرور</t>
  </si>
  <si>
    <t>نائلة الحريري الشوالي</t>
  </si>
  <si>
    <t>هاني صبحه</t>
  </si>
  <si>
    <t>يزن اسماعيل</t>
  </si>
  <si>
    <t>حسان الزهراوي</t>
  </si>
  <si>
    <t>بركات</t>
  </si>
  <si>
    <t>راجحه</t>
  </si>
  <si>
    <t>غفران حتاحت</t>
  </si>
  <si>
    <t>آلاء بعلي</t>
  </si>
  <si>
    <t>مرضيه</t>
  </si>
  <si>
    <t>تهامه صقور</t>
  </si>
  <si>
    <t>زينب مصري</t>
  </si>
  <si>
    <t>جهيده حميده</t>
  </si>
  <si>
    <t>رأفت صافي</t>
  </si>
  <si>
    <t>فاديه هلال</t>
  </si>
  <si>
    <t>هالة</t>
  </si>
  <si>
    <t>محمد خيربك</t>
  </si>
  <si>
    <t>محمد خير الحريري</t>
  </si>
  <si>
    <t>احمد الكحيص</t>
  </si>
  <si>
    <t>اضحيه</t>
  </si>
  <si>
    <t>آلاء ملحم</t>
  </si>
  <si>
    <t>سليمان سليمان</t>
  </si>
  <si>
    <t>عبدالكريم نادر</t>
  </si>
  <si>
    <t>محمد الناصر</t>
  </si>
  <si>
    <t>مرح حميشه</t>
  </si>
  <si>
    <t>مصطفى سفلو</t>
  </si>
  <si>
    <t>وسام الدين كايد</t>
  </si>
  <si>
    <t>احمد علوش</t>
  </si>
  <si>
    <t>سناء علي</t>
  </si>
  <si>
    <t>علا ياسمينه</t>
  </si>
  <si>
    <t>إمتثال</t>
  </si>
  <si>
    <t>لبابه رابح</t>
  </si>
  <si>
    <t>سوزانا</t>
  </si>
  <si>
    <t>محمد علي حسين</t>
  </si>
  <si>
    <t>يسرا</t>
  </si>
  <si>
    <t>محمد نور فارس</t>
  </si>
  <si>
    <t>هدى القويدر</t>
  </si>
  <si>
    <t>ياسمين الهمام</t>
  </si>
  <si>
    <t>فطومة</t>
  </si>
  <si>
    <t>يامن عنجاري</t>
  </si>
  <si>
    <t>احمد السبع</t>
  </si>
  <si>
    <t>احمد عبدالقادر</t>
  </si>
  <si>
    <t>ايمان لالا</t>
  </si>
  <si>
    <t>أيهم مهنا</t>
  </si>
  <si>
    <t>مسره</t>
  </si>
  <si>
    <t>بشرى صافي</t>
  </si>
  <si>
    <t>رامه الحمصي</t>
  </si>
  <si>
    <t>محمد شفيق</t>
  </si>
  <si>
    <t>رامي الكلش</t>
  </si>
  <si>
    <t>سومر الطربوش</t>
  </si>
  <si>
    <t>فاتن زريقة</t>
  </si>
  <si>
    <t>جهينا</t>
  </si>
  <si>
    <t>لبابه حتري</t>
  </si>
  <si>
    <t>محمد خابوري</t>
  </si>
  <si>
    <t>مفيدة السلامة</t>
  </si>
  <si>
    <t>جورية</t>
  </si>
  <si>
    <t>منى الشهاب</t>
  </si>
  <si>
    <t>شيراز</t>
  </si>
  <si>
    <t>نزار الحطاب</t>
  </si>
  <si>
    <t>يارا فتنه</t>
  </si>
  <si>
    <t>بشار سليمان</t>
  </si>
  <si>
    <t>بهار يسكان</t>
  </si>
  <si>
    <t>حبيبه</t>
  </si>
  <si>
    <t>تسنيم القصاص</t>
  </si>
  <si>
    <t>رعد الطويل</t>
  </si>
  <si>
    <t>روان عقيل</t>
  </si>
  <si>
    <t>جدعان</t>
  </si>
  <si>
    <t>ريم دياب</t>
  </si>
  <si>
    <t>ريما حاتم</t>
  </si>
  <si>
    <t>محمد كرم الاحمد</t>
  </si>
  <si>
    <t>نادر الشايطه</t>
  </si>
  <si>
    <t>تمارا سعيد</t>
  </si>
  <si>
    <t>رنيم قيس</t>
  </si>
  <si>
    <t>نغم الفلاح</t>
  </si>
  <si>
    <t>ذوالفقار جركس</t>
  </si>
  <si>
    <t>فاتن سعد</t>
  </si>
  <si>
    <t xml:space="preserve">الصنمين </t>
  </si>
  <si>
    <t>همام الرجب</t>
  </si>
  <si>
    <t>ادهم</t>
  </si>
  <si>
    <t>بسين</t>
  </si>
  <si>
    <t>كميل</t>
  </si>
  <si>
    <t>راما النعسان</t>
  </si>
  <si>
    <t>حيان السعيفان</t>
  </si>
  <si>
    <t>مساكن دوما</t>
  </si>
  <si>
    <t>مطيعه</t>
  </si>
  <si>
    <t>زيدان</t>
  </si>
  <si>
    <t xml:space="preserve">قدسيا </t>
  </si>
  <si>
    <t>بدريه</t>
  </si>
  <si>
    <t>غير سورية</t>
  </si>
  <si>
    <t>عطيه</t>
  </si>
  <si>
    <t>وسام</t>
  </si>
  <si>
    <t>محمدايهم مهره</t>
  </si>
  <si>
    <t>رائدة</t>
  </si>
  <si>
    <t xml:space="preserve">جمرايا </t>
  </si>
  <si>
    <t>جعفر مخلوف</t>
  </si>
  <si>
    <t>شيحة</t>
  </si>
  <si>
    <t>داني كسيري</t>
  </si>
  <si>
    <t>جريس</t>
  </si>
  <si>
    <t>زاهر الحمصي</t>
  </si>
  <si>
    <t>عبد الرحمن عبدو</t>
  </si>
  <si>
    <t>علا عبد الرحمن</t>
  </si>
  <si>
    <t>نوار سليمان</t>
  </si>
  <si>
    <t>فرات عيسى</t>
  </si>
  <si>
    <t>هاني الحنبرجي</t>
  </si>
  <si>
    <t>ولاء حمزه</t>
  </si>
  <si>
    <t>احمد عجيب</t>
  </si>
  <si>
    <t>اغيد رسول</t>
  </si>
  <si>
    <t>الهام زينو</t>
  </si>
  <si>
    <t>رهف احمد</t>
  </si>
  <si>
    <t>مريم الاحمد</t>
  </si>
  <si>
    <t>سمر اسماعيل</t>
  </si>
  <si>
    <t>والدتهافتنة</t>
  </si>
  <si>
    <t>عائشه الشاملي</t>
  </si>
  <si>
    <t>عبد الله عمار</t>
  </si>
  <si>
    <t>ليلى المصري</t>
  </si>
  <si>
    <t>ليلى ابراهيم</t>
  </si>
  <si>
    <t>مهند غبره</t>
  </si>
  <si>
    <t>موفق الفريح</t>
  </si>
  <si>
    <t>ترفة</t>
  </si>
  <si>
    <t>ابراهيم يوسف</t>
  </si>
  <si>
    <t>رهف جمول</t>
  </si>
  <si>
    <t>عبد القادر يحيى</t>
  </si>
  <si>
    <t>محمد علي شما</t>
  </si>
  <si>
    <t>بسمان العموري</t>
  </si>
  <si>
    <t>رهام مصطفى</t>
  </si>
  <si>
    <t>آسيه</t>
  </si>
  <si>
    <t>سعد الحاج</t>
  </si>
  <si>
    <t>نوفا</t>
  </si>
  <si>
    <t>قاسم السفيره</t>
  </si>
  <si>
    <t>ثنوه</t>
  </si>
  <si>
    <t>سمر داود</t>
  </si>
  <si>
    <t>مجدلين</t>
  </si>
  <si>
    <t>لميس المحمد</t>
  </si>
  <si>
    <t>غاده ابو عليقه</t>
  </si>
  <si>
    <t>عكل</t>
  </si>
  <si>
    <t>عبد السلام الزعبي</t>
  </si>
  <si>
    <t>منير نصره</t>
  </si>
  <si>
    <t>اكرم شحرور</t>
  </si>
  <si>
    <t>محمد غياث فطيمه</t>
  </si>
  <si>
    <t>احلام مقداد</t>
  </si>
  <si>
    <t>كفتين</t>
  </si>
  <si>
    <t>سلحب</t>
  </si>
  <si>
    <t>وديع سعاده</t>
  </si>
  <si>
    <t>بيان الشعبي</t>
  </si>
  <si>
    <t>مجد قاتول</t>
  </si>
  <si>
    <t>انتصاف</t>
  </si>
  <si>
    <t>بلال تيرو</t>
  </si>
  <si>
    <t>جيهان العلبي</t>
  </si>
  <si>
    <t>علي الحاج أحمد</t>
  </si>
  <si>
    <t>مرهف حجازي</t>
  </si>
  <si>
    <t>نهيدى حمود</t>
  </si>
  <si>
    <t>افرنجية</t>
  </si>
  <si>
    <t>وائل القديمي</t>
  </si>
  <si>
    <t>رشا اسحق</t>
  </si>
  <si>
    <t>احمد موعد</t>
  </si>
  <si>
    <t>دانيا عامر</t>
  </si>
  <si>
    <t>سماح حنتوش</t>
  </si>
  <si>
    <t xml:space="preserve">جسر الشغور </t>
  </si>
  <si>
    <t>شامل الخطيب</t>
  </si>
  <si>
    <t>عبدي</t>
  </si>
  <si>
    <t>صفوان حمود</t>
  </si>
  <si>
    <t>سريره</t>
  </si>
  <si>
    <t>علي هرموش</t>
  </si>
  <si>
    <t>وعد عقيل</t>
  </si>
  <si>
    <t>براء النجار</t>
  </si>
  <si>
    <t>جمانه الأشهب</t>
  </si>
  <si>
    <t>رنا الشوفي</t>
  </si>
  <si>
    <t>عهد ديب</t>
  </si>
  <si>
    <t>ميلاد الابراهيم</t>
  </si>
  <si>
    <t>نجوى الشيخ</t>
  </si>
  <si>
    <t>نيرمين القداح</t>
  </si>
  <si>
    <t>هبه برو</t>
  </si>
  <si>
    <t>يوسف خنصر</t>
  </si>
  <si>
    <t>اسيه</t>
  </si>
  <si>
    <t>خليل وفا</t>
  </si>
  <si>
    <t>ريهام الحسين</t>
  </si>
  <si>
    <t xml:space="preserve">رويده </t>
  </si>
  <si>
    <t>لينا ديوب</t>
  </si>
  <si>
    <t>هديه الرفاعي</t>
  </si>
  <si>
    <t>صالح الجاسم</t>
  </si>
  <si>
    <t>هنفه</t>
  </si>
  <si>
    <t>هاجر الصالح</t>
  </si>
  <si>
    <t>اميه الخطيب</t>
  </si>
  <si>
    <t>مزده</t>
  </si>
  <si>
    <t>رؤى حسن</t>
  </si>
  <si>
    <t>لجينه هومان</t>
  </si>
  <si>
    <t>نور الغزالي</t>
  </si>
  <si>
    <t>ثائره</t>
  </si>
  <si>
    <t>ساندرا ثابت</t>
  </si>
  <si>
    <t>لبيبه فتحي</t>
  </si>
  <si>
    <t>عواد</t>
  </si>
  <si>
    <t>راما محمد</t>
  </si>
  <si>
    <t>سومر محمد</t>
  </si>
  <si>
    <t>العروس</t>
  </si>
  <si>
    <t>فادي النفره</t>
  </si>
  <si>
    <t>هيام حمود</t>
  </si>
  <si>
    <t>سعاد القاضي</t>
  </si>
  <si>
    <t>ثائر النمر</t>
  </si>
  <si>
    <t>رغيد البسيط</t>
  </si>
  <si>
    <t>سماح الشيحاوي</t>
  </si>
  <si>
    <t>رداح</t>
  </si>
  <si>
    <t>غناء كريزان</t>
  </si>
  <si>
    <t>نادره حماده</t>
  </si>
  <si>
    <t>لارا محمد</t>
  </si>
  <si>
    <t>مهران ضاهر</t>
  </si>
  <si>
    <t>خرما</t>
  </si>
  <si>
    <t>ياسمين علي</t>
  </si>
  <si>
    <t>يسر روميه</t>
  </si>
  <si>
    <t>زينب حمود</t>
  </si>
  <si>
    <t>عليا عقله</t>
  </si>
  <si>
    <t>سلام ابراهيم</t>
  </si>
  <si>
    <t>علي شبلي</t>
  </si>
  <si>
    <t>وعد حمزه</t>
  </si>
  <si>
    <t>منا العقاد</t>
  </si>
  <si>
    <t>مؤيد قطيمش</t>
  </si>
  <si>
    <t>لبابة</t>
  </si>
  <si>
    <t>ابراهيم الغزالي</t>
  </si>
  <si>
    <t>سعاد خليل</t>
  </si>
  <si>
    <t>سعيد سليمان</t>
  </si>
  <si>
    <t>امتسال ابراهيم</t>
  </si>
  <si>
    <t>كفركمره</t>
  </si>
  <si>
    <t>عمر الجوهر</t>
  </si>
  <si>
    <t>يحيى محمد</t>
  </si>
  <si>
    <t>ايناس رباح</t>
  </si>
  <si>
    <t>سهاد جولاق</t>
  </si>
  <si>
    <t>غدير حرفوش</t>
  </si>
  <si>
    <t>جهينة</t>
  </si>
  <si>
    <t>ليان وانلي</t>
  </si>
  <si>
    <t>ساما</t>
  </si>
  <si>
    <t>نورهان ابو خضر</t>
  </si>
  <si>
    <t>كرتو</t>
  </si>
  <si>
    <t>جيانا العبد</t>
  </si>
  <si>
    <t>رانيا الحو</t>
  </si>
  <si>
    <t>عبدالرحيم</t>
  </si>
  <si>
    <t>أمجد الطويل</t>
  </si>
  <si>
    <t>لميا بصل</t>
  </si>
  <si>
    <t>عزيزه حمود</t>
  </si>
  <si>
    <t>زريقه</t>
  </si>
  <si>
    <t>محمد غيث سليمان</t>
  </si>
  <si>
    <t>مشاعل</t>
  </si>
  <si>
    <t>مالك حوري</t>
  </si>
  <si>
    <t xml:space="preserve">نبيها </t>
  </si>
  <si>
    <t xml:space="preserve">جرمانا </t>
  </si>
  <si>
    <t>عمران المصري</t>
  </si>
  <si>
    <t>موسى الحماده</t>
  </si>
  <si>
    <t>وزنه</t>
  </si>
  <si>
    <t>الخميسيه</t>
  </si>
  <si>
    <t>أحمد شهاب الدين</t>
  </si>
  <si>
    <t>خالد بكر</t>
  </si>
  <si>
    <t>فريزة</t>
  </si>
  <si>
    <t>طالب خضور</t>
  </si>
  <si>
    <t>نور الحلاق</t>
  </si>
  <si>
    <t>هاله شحادة</t>
  </si>
  <si>
    <t>عياش</t>
  </si>
  <si>
    <t>ثامر محمد</t>
  </si>
  <si>
    <t>شمسة</t>
  </si>
  <si>
    <t>لينا عمران</t>
  </si>
  <si>
    <t>ضحى الحسين</t>
  </si>
  <si>
    <t>ابراهيم الاشقر</t>
  </si>
  <si>
    <t xml:space="preserve">جيرود </t>
  </si>
  <si>
    <t>بتول اليوسف</t>
  </si>
  <si>
    <t>رنا زيدان</t>
  </si>
  <si>
    <t>نجوه</t>
  </si>
  <si>
    <t>روان دوخي</t>
  </si>
  <si>
    <t>سليمه موسى</t>
  </si>
  <si>
    <t>نغم الخطيب</t>
  </si>
  <si>
    <t>روحي</t>
  </si>
  <si>
    <t>داليا ابراهيم</t>
  </si>
  <si>
    <t>بشرى المجارحي</t>
  </si>
  <si>
    <t>هبه المطر</t>
  </si>
  <si>
    <t>ميرفت عربي</t>
  </si>
  <si>
    <t>جمانه قطيني</t>
  </si>
  <si>
    <t>خان شيخون</t>
  </si>
  <si>
    <t>خلف</t>
  </si>
  <si>
    <t>ماجد النادر</t>
  </si>
  <si>
    <t>روعه الرفاعي</t>
  </si>
  <si>
    <t xml:space="preserve">فائز </t>
  </si>
  <si>
    <t>هاني شاكر</t>
  </si>
  <si>
    <t>غرناطه</t>
  </si>
  <si>
    <t>اكرام جريوه</t>
  </si>
  <si>
    <t>علاء دخيل</t>
  </si>
  <si>
    <t>كرم سقر</t>
  </si>
  <si>
    <t>ايمان الدروبي</t>
  </si>
  <si>
    <t>علي ديرقانوني</t>
  </si>
  <si>
    <t>هيثم الخولة</t>
  </si>
  <si>
    <t>حيدر رضوان</t>
  </si>
  <si>
    <t>غياث شحاده</t>
  </si>
  <si>
    <t>محمد حماده</t>
  </si>
  <si>
    <t>محمود زاهده</t>
  </si>
  <si>
    <t>جيان شيخموس</t>
  </si>
  <si>
    <t>شيخ موس</t>
  </si>
  <si>
    <t>منال النحلاوي</t>
  </si>
  <si>
    <t>ديما غرز الدين</t>
  </si>
  <si>
    <t xml:space="preserve">قطنا </t>
  </si>
  <si>
    <t>فضة</t>
  </si>
  <si>
    <t>فهد سماحة</t>
  </si>
  <si>
    <t>مهند ديب</t>
  </si>
  <si>
    <t>اسامه الصالح</t>
  </si>
  <si>
    <t xml:space="preserve">نعيمه </t>
  </si>
  <si>
    <t>حنين ناصيف</t>
  </si>
  <si>
    <t>قطف</t>
  </si>
  <si>
    <t>محمد المحاميد</t>
  </si>
  <si>
    <t>يسرى شاميه</t>
  </si>
  <si>
    <t>امين عيسى</t>
  </si>
  <si>
    <t>شروق الخالد</t>
  </si>
  <si>
    <t>ليان صليبي</t>
  </si>
  <si>
    <t>انغام الاحمد</t>
  </si>
  <si>
    <t>أحمد نور المصري</t>
  </si>
  <si>
    <t>آلاء يوسف</t>
  </si>
  <si>
    <t>حسن حسين</t>
  </si>
  <si>
    <t>رجاء نورالدين</t>
  </si>
  <si>
    <t>فاطر عبود</t>
  </si>
  <si>
    <t>وسيم كلثوم</t>
  </si>
  <si>
    <t>هادي الشقا</t>
  </si>
  <si>
    <t xml:space="preserve">صباح </t>
  </si>
  <si>
    <t>اسراء الموسى</t>
  </si>
  <si>
    <t>فرج الله</t>
  </si>
  <si>
    <t>شام سرور</t>
  </si>
  <si>
    <t>هدير النهر</t>
  </si>
  <si>
    <t>حسكه</t>
  </si>
  <si>
    <t>نسرين عيسى</t>
  </si>
  <si>
    <t>ابراهيم غزال</t>
  </si>
  <si>
    <t>درغام مستو</t>
  </si>
  <si>
    <t>بكي</t>
  </si>
  <si>
    <t>علي صارم</t>
  </si>
  <si>
    <t>منيفه ابو صبح</t>
  </si>
  <si>
    <t>اجود</t>
  </si>
  <si>
    <t>عيون</t>
  </si>
  <si>
    <t>شاديه لقطينه</t>
  </si>
  <si>
    <t>فاطمه الشهاب</t>
  </si>
  <si>
    <t>نايله</t>
  </si>
  <si>
    <t>اسامه عوض</t>
  </si>
  <si>
    <t>ثراء شايب</t>
  </si>
  <si>
    <t>سارة العواني</t>
  </si>
  <si>
    <t>اريج راجح</t>
  </si>
  <si>
    <t>السار الحاج كنامه</t>
  </si>
  <si>
    <t>نافع</t>
  </si>
  <si>
    <t>حسين المظلوم</t>
  </si>
  <si>
    <t>ايمان المظلوم</t>
  </si>
  <si>
    <t>حسين المعيدي</t>
  </si>
  <si>
    <t>دنيا ابو شقير</t>
  </si>
  <si>
    <t>ليلى شقير</t>
  </si>
  <si>
    <t>ريم علي</t>
  </si>
  <si>
    <t>سارة حامد</t>
  </si>
  <si>
    <t>مشفىدوما</t>
  </si>
  <si>
    <t>صفاء المحمد</t>
  </si>
  <si>
    <t>فجر</t>
  </si>
  <si>
    <t>نديمه</t>
  </si>
  <si>
    <t>منيره خضره</t>
  </si>
  <si>
    <t>احمدفؤاد</t>
  </si>
  <si>
    <t>ولاء العوده الله</t>
  </si>
  <si>
    <t>اماني مصطفى</t>
  </si>
  <si>
    <t>هيا فاضل</t>
  </si>
  <si>
    <t>جابر عيسى</t>
  </si>
  <si>
    <t>أسما</t>
  </si>
  <si>
    <t>زاما</t>
  </si>
  <si>
    <t>باسكال العلوش</t>
  </si>
  <si>
    <t xml:space="preserve">رافت خليف </t>
  </si>
  <si>
    <t>رهام العجق</t>
  </si>
  <si>
    <t>سها ريشة</t>
  </si>
  <si>
    <t>زللو</t>
  </si>
  <si>
    <t>علا بلاوني</t>
  </si>
  <si>
    <t>فائزة</t>
  </si>
  <si>
    <t>محمد مالك زباد</t>
  </si>
  <si>
    <t>بتول حيمود</t>
  </si>
  <si>
    <t>أكرم</t>
  </si>
  <si>
    <t>قنيطرة</t>
  </si>
  <si>
    <t>رؤى حميض</t>
  </si>
  <si>
    <t>ساره الخطيب</t>
  </si>
  <si>
    <t>لمى أمون</t>
  </si>
  <si>
    <t>زهراءالبتول</t>
  </si>
  <si>
    <t>مصطفى بكور</t>
  </si>
  <si>
    <t>مرح طيفور</t>
  </si>
  <si>
    <t>منال الرفاعي</t>
  </si>
  <si>
    <t>محمد الاشقر</t>
  </si>
  <si>
    <t>زاهد</t>
  </si>
  <si>
    <t>امنه الزعبي</t>
  </si>
  <si>
    <t>شفيقه الحسين</t>
  </si>
  <si>
    <t>سماح سمور</t>
  </si>
  <si>
    <t>ايمن السليمان</t>
  </si>
  <si>
    <t>وسام الفياض</t>
  </si>
  <si>
    <t>محمدعماد</t>
  </si>
  <si>
    <t>ايلي القطامي</t>
  </si>
  <si>
    <t>خربا</t>
  </si>
  <si>
    <t>فتحية الصياح</t>
  </si>
  <si>
    <t>فطيم ضراد</t>
  </si>
  <si>
    <t xml:space="preserve">علي ديوب </t>
  </si>
  <si>
    <t xml:space="preserve">حسنه </t>
  </si>
  <si>
    <t>وعد العساف</t>
  </si>
  <si>
    <t>المتينيه</t>
  </si>
  <si>
    <t>بتول الحميد</t>
  </si>
  <si>
    <t>حمد الحمد</t>
  </si>
  <si>
    <t xml:space="preserve">زيدان </t>
  </si>
  <si>
    <t xml:space="preserve">حسرات </t>
  </si>
  <si>
    <t>خليل العكل</t>
  </si>
  <si>
    <t>دهام الهادي</t>
  </si>
  <si>
    <t>قاهره</t>
  </si>
  <si>
    <t>قصي حمد</t>
  </si>
  <si>
    <t>نجوى الحسن</t>
  </si>
  <si>
    <t>باسل العلي</t>
  </si>
  <si>
    <t>رامي مقلد</t>
  </si>
  <si>
    <t>رامي</t>
  </si>
  <si>
    <t>سامر برغل حلو</t>
  </si>
  <si>
    <t xml:space="preserve">محمد موسى </t>
  </si>
  <si>
    <t xml:space="preserve">ماجد </t>
  </si>
  <si>
    <t>غزل فرواتي</t>
  </si>
  <si>
    <t>وعد حسين</t>
  </si>
  <si>
    <t>الحميديه</t>
  </si>
  <si>
    <t xml:space="preserve">وائل حسن </t>
  </si>
  <si>
    <t xml:space="preserve">ختام </t>
  </si>
  <si>
    <t>شفيق</t>
  </si>
  <si>
    <t>فهيمة</t>
  </si>
  <si>
    <t>ريم ديبو</t>
  </si>
  <si>
    <t>عامر الزغلول</t>
  </si>
  <si>
    <t>مها زغلول</t>
  </si>
  <si>
    <t xml:space="preserve">محي الدين </t>
  </si>
  <si>
    <t>الليث فياض</t>
  </si>
  <si>
    <t>مغلة كبيرة</t>
  </si>
  <si>
    <t>ربيع ربيع</t>
  </si>
  <si>
    <t>سمير شبول</t>
  </si>
  <si>
    <t>حسام محمود</t>
  </si>
  <si>
    <t>سيف الدين الهادي</t>
  </si>
  <si>
    <t>احمد رضا بزرة</t>
  </si>
  <si>
    <t>رنا الحبش</t>
  </si>
  <si>
    <t>ناريمان اسماعيل</t>
  </si>
  <si>
    <t>محمد الشحاده</t>
  </si>
  <si>
    <t>سلمان عيسى</t>
  </si>
  <si>
    <t>حسن دويبه</t>
  </si>
  <si>
    <t>بدرية جواد</t>
  </si>
  <si>
    <t>صفية جواد</t>
  </si>
  <si>
    <t>احمد الخلف</t>
  </si>
  <si>
    <t>عيدان</t>
  </si>
  <si>
    <t>سوريه</t>
  </si>
  <si>
    <t>النزازة</t>
  </si>
  <si>
    <t xml:space="preserve">نانسي رزق </t>
  </si>
  <si>
    <t xml:space="preserve">فادي </t>
  </si>
  <si>
    <t xml:space="preserve">فداء </t>
  </si>
  <si>
    <t>سعاد الخن</t>
  </si>
  <si>
    <t>سلمى ابراهيم</t>
  </si>
  <si>
    <t>خالد علوش</t>
  </si>
  <si>
    <t>محمود مسعود</t>
  </si>
  <si>
    <t>عرني</t>
  </si>
  <si>
    <t>مهاب سلوم</t>
  </si>
  <si>
    <t>منتهى خضور</t>
  </si>
  <si>
    <t xml:space="preserve">ليدي الخليل </t>
  </si>
  <si>
    <t xml:space="preserve">عبدو </t>
  </si>
  <si>
    <t xml:space="preserve">ثراء </t>
  </si>
  <si>
    <t>اسامه الزين</t>
  </si>
  <si>
    <t>رجاء شاهين</t>
  </si>
  <si>
    <t>الكريم</t>
  </si>
  <si>
    <t>فاطر غانم</t>
  </si>
  <si>
    <t>نظام الدين</t>
  </si>
  <si>
    <t>ضحى حافظ</t>
  </si>
  <si>
    <t>محمد معطي</t>
  </si>
  <si>
    <t>طليعه</t>
  </si>
  <si>
    <t>ناريمان شمس الدين</t>
  </si>
  <si>
    <t>يعرب عباس</t>
  </si>
  <si>
    <t>عاندة</t>
  </si>
  <si>
    <t>طرطوس صافيتا</t>
  </si>
  <si>
    <t>روان خليل</t>
  </si>
  <si>
    <t>ثلجه</t>
  </si>
  <si>
    <t>علاء جاويش</t>
  </si>
  <si>
    <t>أديبه</t>
  </si>
  <si>
    <t>تغريد حمزه</t>
  </si>
  <si>
    <t>احمد عز الدين</t>
  </si>
  <si>
    <t>حنان بدوي</t>
  </si>
  <si>
    <t xml:space="preserve">سعيد </t>
  </si>
  <si>
    <t>غدنه</t>
  </si>
  <si>
    <t>نصر الحق الدبوس</t>
  </si>
  <si>
    <t xml:space="preserve">مصلح </t>
  </si>
  <si>
    <t>محار موسى</t>
  </si>
  <si>
    <t>صبا مهنا</t>
  </si>
  <si>
    <t>بكا</t>
  </si>
  <si>
    <t>مياسه</t>
  </si>
  <si>
    <t>بشار رجب</t>
  </si>
  <si>
    <t>محمد حماد</t>
  </si>
  <si>
    <t>مدينه</t>
  </si>
  <si>
    <t>كتيبه</t>
  </si>
  <si>
    <t>غريب</t>
  </si>
  <si>
    <t>محسن عباس</t>
  </si>
  <si>
    <t>دعاء محمد</t>
  </si>
  <si>
    <t>ندى حمود</t>
  </si>
  <si>
    <t>وسيم الديب</t>
  </si>
  <si>
    <t>منى صقر</t>
  </si>
  <si>
    <t>والدتهاشهيره</t>
  </si>
  <si>
    <t>ناجي مقداد</t>
  </si>
  <si>
    <t>وائل المقداد</t>
  </si>
  <si>
    <t>محمدصلاح الدين</t>
  </si>
  <si>
    <t>ملكة مقصود</t>
  </si>
  <si>
    <t>ادهم الصليبي</t>
  </si>
  <si>
    <t>ماهر سلمان</t>
  </si>
  <si>
    <t>شذى السليمان</t>
  </si>
  <si>
    <t>ثريا الغاوي</t>
  </si>
  <si>
    <t>نور اسعد</t>
  </si>
  <si>
    <t>خضر العلي الضاهر</t>
  </si>
  <si>
    <t>الربيعه</t>
  </si>
  <si>
    <t>احمد الهاني</t>
  </si>
  <si>
    <t>عبدالحميد النزاع</t>
  </si>
  <si>
    <t>البصره</t>
  </si>
  <si>
    <t>فاضل احمد</t>
  </si>
  <si>
    <t>ياسين دياب</t>
  </si>
  <si>
    <t>اسلام فندي</t>
  </si>
  <si>
    <t>غاده صوفي</t>
  </si>
  <si>
    <t>نورشان الخطيب</t>
  </si>
  <si>
    <t>الشرفة</t>
  </si>
  <si>
    <t>احمد الحاج علي</t>
  </si>
  <si>
    <t>خربة غزالة</t>
  </si>
  <si>
    <t>بشرى الصالح</t>
  </si>
  <si>
    <t>فلاح</t>
  </si>
  <si>
    <t xml:space="preserve">الصمدانية </t>
  </si>
  <si>
    <t>فاتن الشيخ عمر</t>
  </si>
  <si>
    <t>مضر الشمندى</t>
  </si>
  <si>
    <t>شادي حسن</t>
  </si>
  <si>
    <t>عين غليم</t>
  </si>
  <si>
    <t>امل العبد</t>
  </si>
  <si>
    <t>رويحه</t>
  </si>
  <si>
    <t>هجين</t>
  </si>
  <si>
    <t>حسن أحمد</t>
  </si>
  <si>
    <t>عبد الله الخضر</t>
  </si>
  <si>
    <t>ولاء هواري</t>
  </si>
  <si>
    <t>امل العوام</t>
  </si>
  <si>
    <t>معذه</t>
  </si>
  <si>
    <t>بكر الحمود</t>
  </si>
  <si>
    <t>سلام العتمه</t>
  </si>
  <si>
    <t>محمد سليمان بودر</t>
  </si>
  <si>
    <t>محمدخير الحاج عبدالله</t>
  </si>
  <si>
    <t>موحسن77</t>
  </si>
  <si>
    <t>سوزان الخليف</t>
  </si>
  <si>
    <t>شايش</t>
  </si>
  <si>
    <t>محمد الاسد</t>
  </si>
  <si>
    <t>طيفور</t>
  </si>
  <si>
    <t>سوزان رعيدي</t>
  </si>
  <si>
    <t>بديعه حسين</t>
  </si>
  <si>
    <t>كندا اسماعيل</t>
  </si>
  <si>
    <t>جعفر مشاعل</t>
  </si>
  <si>
    <t>جنيت</t>
  </si>
  <si>
    <t>بترياس</t>
  </si>
  <si>
    <t>يزن محمود</t>
  </si>
  <si>
    <t>رودينه مخلوف</t>
  </si>
  <si>
    <t>عمار العلي الديب</t>
  </si>
  <si>
    <t>احمد صنديد</t>
  </si>
  <si>
    <t xml:space="preserve">سبينة </t>
  </si>
  <si>
    <t>رشا فياض</t>
  </si>
  <si>
    <t>نقير</t>
  </si>
  <si>
    <t>محمد الحباب</t>
  </si>
  <si>
    <t>ارنبة</t>
  </si>
  <si>
    <t>كفر عبيد</t>
  </si>
  <si>
    <t>معاذ الحاج محمد</t>
  </si>
  <si>
    <t>محمدعلي السلامه</t>
  </si>
  <si>
    <t>اريج سعيد</t>
  </si>
  <si>
    <t>بلال العيسى</t>
  </si>
  <si>
    <t>محمدفايز الحلواني الرفاعي</t>
  </si>
  <si>
    <t>دعاء عيسى</t>
  </si>
  <si>
    <t>سكينه السليمان</t>
  </si>
  <si>
    <t>لورين ضاهر</t>
  </si>
  <si>
    <t>فادي قرو</t>
  </si>
  <si>
    <t>وضاح</t>
  </si>
  <si>
    <t>الصالحية</t>
  </si>
  <si>
    <t>رزان جعاره</t>
  </si>
  <si>
    <t>اسراء محمد هشام سلامه</t>
  </si>
  <si>
    <t>فريال سعود</t>
  </si>
  <si>
    <t>عبد الرحمن السوادي</t>
  </si>
  <si>
    <t>جباري</t>
  </si>
  <si>
    <t>أبو حمام</t>
  </si>
  <si>
    <t>سامر الغصين</t>
  </si>
  <si>
    <t>الشرائع</t>
  </si>
  <si>
    <t>معن علوش</t>
  </si>
  <si>
    <t>احمد عاش</t>
  </si>
  <si>
    <t>حتيته التركمان</t>
  </si>
  <si>
    <t>غيث أسعد</t>
  </si>
  <si>
    <t>كفريبوس</t>
  </si>
  <si>
    <t>وليد ابوكحله</t>
  </si>
  <si>
    <t>علاء ناصر</t>
  </si>
  <si>
    <t>نظمت</t>
  </si>
  <si>
    <t>منيعه</t>
  </si>
  <si>
    <t>ديروتان</t>
  </si>
  <si>
    <t>عبد المحمد</t>
  </si>
  <si>
    <t>فرحه</t>
  </si>
  <si>
    <t>اسماعيل جناد</t>
  </si>
  <si>
    <t>إيفا</t>
  </si>
  <si>
    <t>احمد غازي</t>
  </si>
  <si>
    <t>محمد الجبن</t>
  </si>
  <si>
    <t>رينيت فضه</t>
  </si>
  <si>
    <t>اسقبله</t>
  </si>
  <si>
    <t>دعاء اليونس</t>
  </si>
  <si>
    <t>آيه الدرار</t>
  </si>
  <si>
    <t>هدير</t>
  </si>
  <si>
    <t>جهان عثمان</t>
  </si>
  <si>
    <t>وائل حمزه</t>
  </si>
  <si>
    <t>مزكينة محمود</t>
  </si>
  <si>
    <t>بكر</t>
  </si>
  <si>
    <t>أشرف حسين</t>
  </si>
  <si>
    <t>حلوانيه</t>
  </si>
  <si>
    <t>هنادي خليفه</t>
  </si>
  <si>
    <t>محمد رشق</t>
  </si>
  <si>
    <t>موفق القادري</t>
  </si>
  <si>
    <t>احمدفاتح</t>
  </si>
  <si>
    <t>أحمد آله رشي</t>
  </si>
  <si>
    <t>رتيبة</t>
  </si>
  <si>
    <t>احمد قيروز</t>
  </si>
  <si>
    <t>كفرتخاريم</t>
  </si>
  <si>
    <t>فراس عودة</t>
  </si>
  <si>
    <t>علي شاهين</t>
  </si>
  <si>
    <t>هدوب</t>
  </si>
  <si>
    <t>علي شيخ حسين</t>
  </si>
  <si>
    <t>الغندورة</t>
  </si>
  <si>
    <t>أحمد الشماط</t>
  </si>
  <si>
    <t>سهام محمد</t>
  </si>
  <si>
    <t>قوملق</t>
  </si>
  <si>
    <t>رولا طراف</t>
  </si>
  <si>
    <t>ثابت</t>
  </si>
  <si>
    <t>فاطمه محمد</t>
  </si>
  <si>
    <t>غمار سلمان</t>
  </si>
  <si>
    <t>سميه الفياض</t>
  </si>
  <si>
    <t xml:space="preserve">بشرى </t>
  </si>
  <si>
    <t>مالك الخطيب</t>
  </si>
  <si>
    <t>ولاء علي</t>
  </si>
  <si>
    <t>محمد رجب هدلا</t>
  </si>
  <si>
    <t>أحمد الهابط</t>
  </si>
  <si>
    <t xml:space="preserve">عربين </t>
  </si>
  <si>
    <t>آلاء بكر</t>
  </si>
  <si>
    <t>عبد الرحمن سرور</t>
  </si>
  <si>
    <t>سرور</t>
  </si>
  <si>
    <t>زين الدار</t>
  </si>
  <si>
    <t>كاسندرا الداود</t>
  </si>
  <si>
    <t>عبد الله تركماني</t>
  </si>
  <si>
    <t>غزل قيس</t>
  </si>
  <si>
    <t>عصماء حلاوة</t>
  </si>
  <si>
    <t>حلا جيروديه</t>
  </si>
  <si>
    <t>ايات ذياب</t>
  </si>
  <si>
    <t>رويحينه</t>
  </si>
  <si>
    <t>اسماعيل الحاج محمدعلي</t>
  </si>
  <si>
    <t>معرة النعمان</t>
  </si>
  <si>
    <t>حنان الفرا</t>
  </si>
  <si>
    <t>ايفيان البطرس</t>
  </si>
  <si>
    <t>دارين اسماعيل</t>
  </si>
  <si>
    <t>هناء حسن</t>
  </si>
  <si>
    <t>اسعاف</t>
  </si>
  <si>
    <t>مختار المنجد</t>
  </si>
  <si>
    <t>منهل وسوف</t>
  </si>
  <si>
    <t>ريم محفوض</t>
  </si>
  <si>
    <t>مشتى محفوض</t>
  </si>
  <si>
    <t>بتول علي</t>
  </si>
  <si>
    <t>عمار ابو كحله</t>
  </si>
  <si>
    <t>صلاح عيسى</t>
  </si>
  <si>
    <t xml:space="preserve">المعيصرة  </t>
  </si>
  <si>
    <t>الحسن المارديني</t>
  </si>
  <si>
    <t>محمدحسين</t>
  </si>
  <si>
    <t>اسماء الجزائري</t>
  </si>
  <si>
    <t>محمد عائشه</t>
  </si>
  <si>
    <t>فداء سليمان</t>
  </si>
  <si>
    <t>بشر الشيخ</t>
  </si>
  <si>
    <t>نور العالول</t>
  </si>
  <si>
    <t>جهان عبدالله</t>
  </si>
  <si>
    <t>جنين</t>
  </si>
  <si>
    <t>محمد عباس</t>
  </si>
  <si>
    <t>لؤي العمر</t>
  </si>
  <si>
    <t>رنيم الحمود</t>
  </si>
  <si>
    <t>عبدالصمد طالب</t>
  </si>
  <si>
    <t>زين العابدين</t>
  </si>
  <si>
    <t>شهزنان</t>
  </si>
  <si>
    <t>مجد وسوف</t>
  </si>
  <si>
    <t>ريم عيسى</t>
  </si>
  <si>
    <t>سيف</t>
  </si>
  <si>
    <t>الحريف</t>
  </si>
  <si>
    <t>أحمد الابراهيم</t>
  </si>
  <si>
    <t xml:space="preserve">حمص الحراكي </t>
  </si>
  <si>
    <t>سامر الغزي</t>
  </si>
  <si>
    <t>رجاء الحوامده</t>
  </si>
  <si>
    <t>خربة الشياب</t>
  </si>
  <si>
    <t>هلا اسعيد</t>
  </si>
  <si>
    <t>محمد مهدي</t>
  </si>
  <si>
    <t>ريم حبيب</t>
  </si>
  <si>
    <t>مروه القادري</t>
  </si>
  <si>
    <t>هبة الخلف</t>
  </si>
  <si>
    <t xml:space="preserve">الميادين </t>
  </si>
  <si>
    <t>اسماء حسن</t>
  </si>
  <si>
    <t>احمد شلحاوى</t>
  </si>
  <si>
    <t>علا المظلوم</t>
  </si>
  <si>
    <t>باسم فتوح</t>
  </si>
  <si>
    <t>سلام ضاهر</t>
  </si>
  <si>
    <t>سارة فهد</t>
  </si>
  <si>
    <t>مادلين عون</t>
  </si>
  <si>
    <t>أنيسة</t>
  </si>
  <si>
    <t>الدالية</t>
  </si>
  <si>
    <t>هادي طه</t>
  </si>
  <si>
    <t>جنينات</t>
  </si>
  <si>
    <t>مؤيد سلمان</t>
  </si>
  <si>
    <t>محمد عيد زريق</t>
  </si>
  <si>
    <t xml:space="preserve">عصام </t>
  </si>
  <si>
    <t>طريفه</t>
  </si>
  <si>
    <t>علا ابوشله</t>
  </si>
  <si>
    <t xml:space="preserve">أحمد </t>
  </si>
  <si>
    <t>اليان الخوري</t>
  </si>
  <si>
    <t>عبدالمالك شاميه</t>
  </si>
  <si>
    <t>رائده عباس</t>
  </si>
  <si>
    <t>صويري</t>
  </si>
  <si>
    <t>رشا عكاشه</t>
  </si>
  <si>
    <t>وائل عيسى</t>
  </si>
  <si>
    <t xml:space="preserve"> عكاكير</t>
  </si>
  <si>
    <t>انعام عمران</t>
  </si>
  <si>
    <t>أمجد عجيب</t>
  </si>
  <si>
    <t>باسل محمد</t>
  </si>
  <si>
    <t>سكره</t>
  </si>
  <si>
    <t>تمام زيفه</t>
  </si>
  <si>
    <t>حسن احمدحجي شحادة</t>
  </si>
  <si>
    <t>خضر حيدر</t>
  </si>
  <si>
    <t>عمر سلوم</t>
  </si>
  <si>
    <t>سلوم</t>
  </si>
  <si>
    <t>تمانعة</t>
  </si>
  <si>
    <t>قاسم سلوم</t>
  </si>
  <si>
    <t>جب رملة</t>
  </si>
  <si>
    <t>ليال سليطين</t>
  </si>
  <si>
    <t>مازن الحماده</t>
  </si>
  <si>
    <t>محمد وئام البقاعي</t>
  </si>
  <si>
    <t>محمدلطفي هنديه عطش</t>
  </si>
  <si>
    <t>كفير الزيت</t>
  </si>
  <si>
    <t>محمود سلامه</t>
  </si>
  <si>
    <t>جومانة</t>
  </si>
  <si>
    <t xml:space="preserve">الهامة </t>
  </si>
  <si>
    <t>محمود سلامي</t>
  </si>
  <si>
    <t>مريم سلطان</t>
  </si>
  <si>
    <t>منار اللقيس</t>
  </si>
  <si>
    <t>نسرين محمود</t>
  </si>
  <si>
    <t>هبه العلي</t>
  </si>
  <si>
    <t>هلا الأحمد</t>
  </si>
  <si>
    <t>فاطمة الفياض</t>
  </si>
  <si>
    <t xml:space="preserve">القريتين </t>
  </si>
  <si>
    <t>عمار المنصور</t>
  </si>
  <si>
    <t>علي كاظم</t>
  </si>
  <si>
    <t>عبد الرؤوف المهدي</t>
  </si>
  <si>
    <t>احمد الرحيل</t>
  </si>
  <si>
    <t>امل ونوس</t>
  </si>
  <si>
    <t>المحروسه</t>
  </si>
  <si>
    <t>اميمه حسن</t>
  </si>
  <si>
    <t>الخميله</t>
  </si>
  <si>
    <t>انوار الخريوش</t>
  </si>
  <si>
    <t>انور ابو جبه</t>
  </si>
  <si>
    <t>أنور القدومي</t>
  </si>
  <si>
    <t>محمدمازن</t>
  </si>
  <si>
    <t>آلاء عبدو</t>
  </si>
  <si>
    <t>بشار سعيد علي</t>
  </si>
  <si>
    <t>كوكب يوسف</t>
  </si>
  <si>
    <t>الحوائق</t>
  </si>
  <si>
    <t>تغريد عرابي</t>
  </si>
  <si>
    <t>حازم مهنا</t>
  </si>
  <si>
    <t>دالية كوجر</t>
  </si>
  <si>
    <t>زين العابدين يسين</t>
  </si>
  <si>
    <t>كفريا</t>
  </si>
  <si>
    <t>زينب زيود</t>
  </si>
  <si>
    <t>ساهر العثمان</t>
  </si>
  <si>
    <t>سها عثمان</t>
  </si>
  <si>
    <t>شيرين حمدان</t>
  </si>
  <si>
    <t>القطريه</t>
  </si>
  <si>
    <t>عرب حمدان</t>
  </si>
  <si>
    <t>محمدلؤي</t>
  </si>
  <si>
    <t>الرستن</t>
  </si>
  <si>
    <t>علاء الفندي</t>
  </si>
  <si>
    <t>علي المطرود</t>
  </si>
  <si>
    <t>جبابة</t>
  </si>
  <si>
    <t>علي سايس</t>
  </si>
  <si>
    <t xml:space="preserve">فاحل </t>
  </si>
  <si>
    <t>عيسى يوسف</t>
  </si>
  <si>
    <t>شين</t>
  </si>
  <si>
    <t>غدير عيسى</t>
  </si>
  <si>
    <t>ظهير</t>
  </si>
  <si>
    <t>نايلة</t>
  </si>
  <si>
    <t>فاديه ديب</t>
  </si>
  <si>
    <t>بهيرة</t>
  </si>
  <si>
    <t>فاطمه جمعه</t>
  </si>
  <si>
    <t>قصي حسن</t>
  </si>
  <si>
    <t>مانيا عزيز</t>
  </si>
  <si>
    <t>بتعله</t>
  </si>
  <si>
    <t>محمود ليلا</t>
  </si>
  <si>
    <t>عصريه</t>
  </si>
  <si>
    <t>مصطفى حلاويك</t>
  </si>
  <si>
    <t>همام الصالح</t>
  </si>
  <si>
    <t>وسيم مهنا</t>
  </si>
  <si>
    <t>ولاء القواريط</t>
  </si>
  <si>
    <t>الحاره</t>
  </si>
  <si>
    <t>يارا بدريه</t>
  </si>
  <si>
    <t>يحيى الطه</t>
  </si>
  <si>
    <t>يزن محفوض</t>
  </si>
  <si>
    <t>علاء الدين الشيخ علي</t>
  </si>
  <si>
    <t>دلال الخبي</t>
  </si>
  <si>
    <t>حنين البربور</t>
  </si>
  <si>
    <t>فرحان</t>
  </si>
  <si>
    <t>ام الرمان</t>
  </si>
  <si>
    <t>قيس هاشم</t>
  </si>
  <si>
    <t>اريج احمد</t>
  </si>
  <si>
    <t>جفتلك</t>
  </si>
  <si>
    <t>تهاني شرهان</t>
  </si>
  <si>
    <t>راميا حسن</t>
  </si>
  <si>
    <t>ضهر البياطرة</t>
  </si>
  <si>
    <t>ايناس كنعان</t>
  </si>
  <si>
    <t>كنعان</t>
  </si>
  <si>
    <t>كماله</t>
  </si>
  <si>
    <t>قربن</t>
  </si>
  <si>
    <t>رهام محمود</t>
  </si>
  <si>
    <t>عبدالقادر يحيى</t>
  </si>
  <si>
    <t>معالي حرفوش</t>
  </si>
  <si>
    <t>مقداد الشيخ</t>
  </si>
  <si>
    <t>ذياب العباوي</t>
  </si>
  <si>
    <t>وطتيه</t>
  </si>
  <si>
    <t>اليعربية</t>
  </si>
  <si>
    <t>رولا احمد</t>
  </si>
  <si>
    <t xml:space="preserve">الخياره </t>
  </si>
  <si>
    <t>امير حسن</t>
  </si>
  <si>
    <t>مرح هيشان</t>
  </si>
  <si>
    <t xml:space="preserve">البكرية </t>
  </si>
  <si>
    <t>ابراهيم عرسالي</t>
  </si>
  <si>
    <t>احمد الملحم</t>
  </si>
  <si>
    <t>بشرى الشيخ عمر</t>
  </si>
  <si>
    <t>زمزم العبسه</t>
  </si>
  <si>
    <t>مروه جعاره</t>
  </si>
  <si>
    <t>منال الأحمد</t>
  </si>
  <si>
    <t>محمد بغدادي</t>
  </si>
  <si>
    <t>عبدالملك</t>
  </si>
  <si>
    <t>عبدالنور داوود</t>
  </si>
  <si>
    <t>اسامه الخضر</t>
  </si>
  <si>
    <t>مصطفى مظلوم</t>
  </si>
  <si>
    <t>شهم عباس</t>
  </si>
  <si>
    <t>حسن دياب</t>
  </si>
  <si>
    <t>علاء سلطان</t>
  </si>
  <si>
    <t>سائر</t>
  </si>
  <si>
    <t>مي اسبر</t>
  </si>
  <si>
    <t>سماء ابراهيم</t>
  </si>
  <si>
    <t>مقداد الرعيدي</t>
  </si>
  <si>
    <t>اماني ركاب</t>
  </si>
  <si>
    <t xml:space="preserve">حضر </t>
  </si>
  <si>
    <t>هناء العبيد</t>
  </si>
  <si>
    <t>مهاء العبيد</t>
  </si>
  <si>
    <t>طارق العايد</t>
  </si>
  <si>
    <t>آية طالب</t>
  </si>
  <si>
    <t>ياسر العمارين</t>
  </si>
  <si>
    <t>المليحة</t>
  </si>
  <si>
    <t>موسى الخطيب</t>
  </si>
  <si>
    <t>أمنة</t>
  </si>
  <si>
    <t>بشرى فنده</t>
  </si>
  <si>
    <t>ضهر الدوير</t>
  </si>
  <si>
    <t>أحمد نخله</t>
  </si>
  <si>
    <t>رقيه العواد الملحم</t>
  </si>
  <si>
    <t>ميادين وسط</t>
  </si>
  <si>
    <t>اليمامه عبد الله</t>
  </si>
  <si>
    <t>ادم</t>
  </si>
  <si>
    <t xml:space="preserve">نبع الطيب </t>
  </si>
  <si>
    <t>شيماء النابلسي</t>
  </si>
  <si>
    <t>ريم العاقوص</t>
  </si>
  <si>
    <t>يعرب ناصر</t>
  </si>
  <si>
    <t>ردينة العمر الاسعد</t>
  </si>
  <si>
    <t>آمال جربوع</t>
  </si>
  <si>
    <t>آلاء موسى</t>
  </si>
  <si>
    <t>ماديانا</t>
  </si>
  <si>
    <t>الشيحة</t>
  </si>
  <si>
    <t>حسين الاحمد</t>
  </si>
  <si>
    <t>نهال الأسعد</t>
  </si>
  <si>
    <t>البطيحة للنازحين</t>
  </si>
  <si>
    <t>كريمة فشفش</t>
  </si>
  <si>
    <t>اميمه الاحمد</t>
  </si>
  <si>
    <t>أيهم حسن</t>
  </si>
  <si>
    <t xml:space="preserve">جديدة عرطوز </t>
  </si>
  <si>
    <t>زينب حسن</t>
  </si>
  <si>
    <t>نعماة</t>
  </si>
  <si>
    <t>عبير القحف</t>
  </si>
  <si>
    <t>ليث واصل</t>
  </si>
  <si>
    <t>روشان الحته</t>
  </si>
  <si>
    <t>كروان</t>
  </si>
  <si>
    <t>نهى عيسى</t>
  </si>
  <si>
    <t>خالد العدل</t>
  </si>
  <si>
    <t>الفطيري</t>
  </si>
  <si>
    <t>محمد الحمود</t>
  </si>
  <si>
    <t>صبحة</t>
  </si>
  <si>
    <t>جعفر فاضل</t>
  </si>
  <si>
    <t>محمد خير الشولي</t>
  </si>
  <si>
    <t>فراس وردة</t>
  </si>
  <si>
    <t>طالب الابراهيم</t>
  </si>
  <si>
    <t>دعاء عبد الله</t>
  </si>
  <si>
    <t>عائشه الدرويش</t>
  </si>
  <si>
    <t>لورنسه العلي</t>
  </si>
  <si>
    <t>القلمون</t>
  </si>
  <si>
    <t>علي جوهره</t>
  </si>
  <si>
    <t>عفاف ديب</t>
  </si>
  <si>
    <t>ثمانيه</t>
  </si>
  <si>
    <t>التاعونه</t>
  </si>
  <si>
    <t>روني محرداوي</t>
  </si>
  <si>
    <t>لورنس</t>
  </si>
  <si>
    <t>هديل رضوان</t>
  </si>
  <si>
    <t>فاطمة المحمد</t>
  </si>
  <si>
    <t>اماني الشريدي</t>
  </si>
  <si>
    <t>كاظم الفرج</t>
  </si>
  <si>
    <t>نمير اسعد</t>
  </si>
  <si>
    <t>نهيدا</t>
  </si>
  <si>
    <t>محموده</t>
  </si>
  <si>
    <t xml:space="preserve">مجد محسن </t>
  </si>
  <si>
    <t>إيلاف العص</t>
  </si>
  <si>
    <t>محمد الخلف</t>
  </si>
  <si>
    <t>ثلج</t>
  </si>
  <si>
    <t>مراط</t>
  </si>
  <si>
    <t>مروى العوض</t>
  </si>
  <si>
    <t>نورس الدعاس</t>
  </si>
  <si>
    <t>نوره شقير</t>
  </si>
  <si>
    <t>ريتا عثمان</t>
  </si>
  <si>
    <t>علاء عيسى</t>
  </si>
  <si>
    <t>حبوبه</t>
  </si>
  <si>
    <t>علي جحجاح</t>
  </si>
  <si>
    <t>محمد ليلا</t>
  </si>
  <si>
    <t>عدي الخليل العمر</t>
  </si>
  <si>
    <t>جابر فران</t>
  </si>
  <si>
    <t>اريج سلامه</t>
  </si>
  <si>
    <t>حيمر جيس</t>
  </si>
  <si>
    <t>باسل درويش</t>
  </si>
  <si>
    <t>امتسال</t>
  </si>
  <si>
    <t>بيطارية</t>
  </si>
  <si>
    <t>علي خواشقي</t>
  </si>
  <si>
    <t>عباده المنير</t>
  </si>
  <si>
    <t>جعفر محمد</t>
  </si>
  <si>
    <t>غدير محمود</t>
  </si>
  <si>
    <t>عبير عياش العلي</t>
  </si>
  <si>
    <t>غندف</t>
  </si>
  <si>
    <t>رند أسود</t>
  </si>
  <si>
    <t>علي سلمانو</t>
  </si>
  <si>
    <t>وضحى</t>
  </si>
  <si>
    <t>نور العجلوني</t>
  </si>
  <si>
    <t>رزان شوشان</t>
  </si>
  <si>
    <t>بسمه المويل</t>
  </si>
  <si>
    <t>سيدرا صائمه</t>
  </si>
  <si>
    <t>سنان</t>
  </si>
  <si>
    <t>كنان الخضور</t>
  </si>
  <si>
    <t>المسعوديه</t>
  </si>
  <si>
    <t>خربة غزال</t>
  </si>
  <si>
    <t>احمد جوهره</t>
  </si>
  <si>
    <t>سلوى المحمود</t>
  </si>
  <si>
    <t>درعا المخيم</t>
  </si>
  <si>
    <t>هلا السلوم</t>
  </si>
  <si>
    <t>عصام حمدان</t>
  </si>
  <si>
    <t>الفريكة</t>
  </si>
  <si>
    <t>مرح حسن</t>
  </si>
  <si>
    <t>فاديه القاضي</t>
  </si>
  <si>
    <t>إيهاب عدلة</t>
  </si>
  <si>
    <t xml:space="preserve">اياد </t>
  </si>
  <si>
    <t>ردينة</t>
  </si>
  <si>
    <t>ابراهيم السرور</t>
  </si>
  <si>
    <t>احمد حج صادق</t>
  </si>
  <si>
    <t>رائده برابو</t>
  </si>
  <si>
    <t>خالد جمعه</t>
  </si>
  <si>
    <t>فهده</t>
  </si>
  <si>
    <t>اكراد</t>
  </si>
  <si>
    <t>بشرى صافتلي</t>
  </si>
  <si>
    <t>كفايه</t>
  </si>
  <si>
    <t>رانيا بجبوج</t>
  </si>
  <si>
    <t>هارون ابو السل</t>
  </si>
  <si>
    <t>رزان اسماعيل</t>
  </si>
  <si>
    <t>كليمة</t>
  </si>
  <si>
    <t>هارون افندر</t>
  </si>
  <si>
    <t>نعيمه شعبان</t>
  </si>
  <si>
    <t>احمد القاضي الحمزة</t>
  </si>
  <si>
    <t>محمود الهلال</t>
  </si>
  <si>
    <t>عصام الكريان</t>
  </si>
  <si>
    <t>علي نصر</t>
  </si>
  <si>
    <t>زهر</t>
  </si>
  <si>
    <t>رهيفه</t>
  </si>
  <si>
    <t>الاء غنام</t>
  </si>
  <si>
    <t>شهد الكاشف</t>
  </si>
  <si>
    <t>وئام</t>
  </si>
  <si>
    <t>ايمان ابو داود</t>
  </si>
  <si>
    <t>اباء سليمان</t>
  </si>
  <si>
    <t>دجا الجوجو</t>
  </si>
  <si>
    <t>حميدة</t>
  </si>
  <si>
    <t>جاد الرواس</t>
  </si>
  <si>
    <t>ضرار زيدان</t>
  </si>
  <si>
    <t>صفوك الجاسم</t>
  </si>
  <si>
    <t>كوليمة</t>
  </si>
  <si>
    <t>القورية</t>
  </si>
  <si>
    <t>بتول زاهده</t>
  </si>
  <si>
    <t>كنوز</t>
  </si>
  <si>
    <t>نهله الاحمد</t>
  </si>
  <si>
    <t>وائل صافي</t>
  </si>
  <si>
    <t>نورالهدى عبدربه</t>
  </si>
  <si>
    <t>جبالا</t>
  </si>
  <si>
    <t>لما الكراد</t>
  </si>
  <si>
    <t>مادلين داود</t>
  </si>
  <si>
    <t>بخضرمو</t>
  </si>
  <si>
    <t>سلام سليمان</t>
  </si>
  <si>
    <t>جمانه محرز</t>
  </si>
  <si>
    <t>تل حويري</t>
  </si>
  <si>
    <t>أحمد العيد</t>
  </si>
  <si>
    <t>عبدالغني درويش</t>
  </si>
  <si>
    <t>غنوم</t>
  </si>
  <si>
    <t>عبدالرحمن الطويل</t>
  </si>
  <si>
    <t>ساميا حسن</t>
  </si>
  <si>
    <t>تمره</t>
  </si>
  <si>
    <t>نياس</t>
  </si>
  <si>
    <t>شيرين العوض</t>
  </si>
  <si>
    <t>احلام قاسم</t>
  </si>
  <si>
    <t>هنا مارديني</t>
  </si>
  <si>
    <t>محمدزهير</t>
  </si>
  <si>
    <t>هبه ابوفوده</t>
  </si>
  <si>
    <t>مروه دياب</t>
  </si>
  <si>
    <t>حلا ونوس</t>
  </si>
  <si>
    <t>قصي صافي</t>
  </si>
  <si>
    <t>عمشه</t>
  </si>
  <si>
    <t>ريم البلعوس</t>
  </si>
  <si>
    <t xml:space="preserve">شهبا </t>
  </si>
  <si>
    <t>سارة الكنج</t>
  </si>
  <si>
    <t xml:space="preserve">التمانعة </t>
  </si>
  <si>
    <t>رهف درويش</t>
  </si>
  <si>
    <t>هدى شاميه</t>
  </si>
  <si>
    <t>سمر العوف</t>
  </si>
  <si>
    <t>رضوان خوجه</t>
  </si>
  <si>
    <t>اثار العكش</t>
  </si>
  <si>
    <t>هبه الشحاف</t>
  </si>
  <si>
    <t>ولاء خلف</t>
  </si>
  <si>
    <t>نزار العلي</t>
  </si>
  <si>
    <t>ساره سليمان</t>
  </si>
  <si>
    <t>أماني المصري</t>
  </si>
  <si>
    <t>هبه المعرباني</t>
  </si>
  <si>
    <t>ريم الفارس</t>
  </si>
  <si>
    <t>هلال أحمد</t>
  </si>
  <si>
    <t xml:space="preserve">جب الغار </t>
  </si>
  <si>
    <t>يعقوب حبيب</t>
  </si>
  <si>
    <t>سولاف</t>
  </si>
  <si>
    <t>زكريا مهنا</t>
  </si>
  <si>
    <t>علي عيود</t>
  </si>
  <si>
    <t>هدى حاجي عيسى</t>
  </si>
  <si>
    <t>هبه الحطاب</t>
  </si>
  <si>
    <t>البتول صالح</t>
  </si>
  <si>
    <t>علي بركات</t>
  </si>
  <si>
    <t>كفر عقيد</t>
  </si>
  <si>
    <t>شمس الدين</t>
  </si>
  <si>
    <t>هديل محمد</t>
  </si>
  <si>
    <t>دنيا</t>
  </si>
  <si>
    <t>هاشم ابومهدي</t>
  </si>
  <si>
    <t>سهوة الخضر</t>
  </si>
  <si>
    <t>صفاء خلوف</t>
  </si>
  <si>
    <t>السنديانة</t>
  </si>
  <si>
    <t>مازن السيد</t>
  </si>
  <si>
    <t>محمد دياب</t>
  </si>
  <si>
    <t>اسماء الكيلاني</t>
  </si>
  <si>
    <t>داوود</t>
  </si>
  <si>
    <t>لينده</t>
  </si>
  <si>
    <t>ارتزاق</t>
  </si>
  <si>
    <t>محمد فراس</t>
  </si>
  <si>
    <t>حسن عيسى</t>
  </si>
  <si>
    <t>أمينة</t>
  </si>
  <si>
    <t>سميع</t>
  </si>
  <si>
    <t>مدحت</t>
  </si>
  <si>
    <t>عبدالمطلب</t>
  </si>
  <si>
    <t>لبنى</t>
  </si>
  <si>
    <t>ولاء حسن</t>
  </si>
  <si>
    <t>نجوا</t>
  </si>
  <si>
    <t>بثينه عمران</t>
  </si>
  <si>
    <t>مالا بلبل</t>
  </si>
  <si>
    <t>علي ريا</t>
  </si>
  <si>
    <t>لارا</t>
  </si>
  <si>
    <t>ميس الوف</t>
  </si>
  <si>
    <t>اسراء مرعي</t>
  </si>
  <si>
    <t>تهاويد</t>
  </si>
  <si>
    <t>رنا قسو</t>
  </si>
  <si>
    <t>مصطفى احمد</t>
  </si>
  <si>
    <t>ابراهيم الطلاع</t>
  </si>
  <si>
    <t>خالصه</t>
  </si>
  <si>
    <t>م</t>
  </si>
  <si>
    <t>فصل ثاني 2021-2022</t>
  </si>
  <si>
    <t>فصل أول 2022-2023</t>
  </si>
  <si>
    <t>فصل ثاني 2022-2023</t>
  </si>
  <si>
    <t>في حال وجود أي خطأ البيانات يمكنك التعديل من هنا</t>
  </si>
  <si>
    <t>شريعة</t>
  </si>
  <si>
    <t>الفصل الأول 2022-2023</t>
  </si>
  <si>
    <t>الفصل الثاني 2022-2023</t>
  </si>
  <si>
    <t>الفصل الثاني 2021-2022</t>
  </si>
  <si>
    <t>ضعف الرسوم</t>
  </si>
  <si>
    <t>اعادة ارتباط من ف1 2023</t>
  </si>
  <si>
    <t>اعادة ارتباط من ف1 2022-2023</t>
  </si>
  <si>
    <t>اعادة ارتباط ف1 2023</t>
  </si>
  <si>
    <t>مستنفذ بنتيجة امتحانات الفصل الثاني 2022-2023</t>
  </si>
  <si>
    <t>اعادة ارتباط من ف12023</t>
  </si>
  <si>
    <t>مستنفذ بنتيجة الفصل الثاني للعام 2020-2021</t>
  </si>
  <si>
    <t>مستنفذ بنتيجة الفصل الأول للعام 2021-2022</t>
  </si>
  <si>
    <t>مستنفذ بنتيجة الفصل الأول للعام 2022-2023</t>
  </si>
  <si>
    <t>اعادة ارتباط الفصل الأول 2023-2024</t>
  </si>
  <si>
    <t>إعادة ارتباط فصل أول 2023-2024</t>
  </si>
  <si>
    <t>مستنفذ بنتيجة الفصل الأول للعام 2023-2024</t>
  </si>
  <si>
    <t xml:space="preserve">مستنفذ </t>
  </si>
  <si>
    <t>صالح خلوف</t>
  </si>
  <si>
    <t>رشا حبيب</t>
  </si>
  <si>
    <t>منيعا</t>
  </si>
  <si>
    <t>صفاء المشكاوي</t>
  </si>
  <si>
    <t>علي برهوم</t>
  </si>
  <si>
    <t>ميلاد يوسف</t>
  </si>
  <si>
    <t>مؤمن صالح</t>
  </si>
  <si>
    <t>جمال سليمان</t>
  </si>
  <si>
    <t>ماريا دوبا</t>
  </si>
  <si>
    <t>يوسف مامدو</t>
  </si>
  <si>
    <t>يوسف الحاج علي</t>
  </si>
  <si>
    <t>يزن علي</t>
  </si>
  <si>
    <t>يزن زيتون</t>
  </si>
  <si>
    <t>ياسمين العبدالله</t>
  </si>
  <si>
    <t>ولاء مرعي</t>
  </si>
  <si>
    <t>ولاء صوان</t>
  </si>
  <si>
    <t>ولاء السلوم</t>
  </si>
  <si>
    <t>وفيق اسعد</t>
  </si>
  <si>
    <t>ثمينة</t>
  </si>
  <si>
    <t>وائل الوتار</t>
  </si>
  <si>
    <t>هيفاء شاغوري</t>
  </si>
  <si>
    <t>محمدعصام</t>
  </si>
  <si>
    <t>هيثم نصر</t>
  </si>
  <si>
    <t>هيثم الخطيب ابو فخر</t>
  </si>
  <si>
    <t>هيا خلف</t>
  </si>
  <si>
    <t>هيا جليدان</t>
  </si>
  <si>
    <t>لونا</t>
  </si>
  <si>
    <t>هيا القرطان</t>
  </si>
  <si>
    <t>هند الخطيب</t>
  </si>
  <si>
    <t>هنادي شاهين</t>
  </si>
  <si>
    <t>هنادي الشتيوي</t>
  </si>
  <si>
    <t>هناء الكردوش</t>
  </si>
  <si>
    <t>هديه الشيخ عمر</t>
  </si>
  <si>
    <t>هديل علي</t>
  </si>
  <si>
    <t>هبة شاقول</t>
  </si>
  <si>
    <t>هاني برهوم</t>
  </si>
  <si>
    <t>هاديا افندي</t>
  </si>
  <si>
    <t>محمدرياض</t>
  </si>
  <si>
    <t>نهى سوار</t>
  </si>
  <si>
    <t>نمير حسن</t>
  </si>
  <si>
    <t>نفن الاحمد</t>
  </si>
  <si>
    <t>نغم عليا</t>
  </si>
  <si>
    <t>نغم داوود</t>
  </si>
  <si>
    <t>نسيبه الكسواني</t>
  </si>
  <si>
    <t>عياض</t>
  </si>
  <si>
    <t>نرمين الزغت</t>
  </si>
  <si>
    <t>نرمين احمد</t>
  </si>
  <si>
    <t>ندى الرفاعي</t>
  </si>
  <si>
    <t>نايف مسعود</t>
  </si>
  <si>
    <t>نادين عوده</t>
  </si>
  <si>
    <t>ميساء عثمان</t>
  </si>
  <si>
    <t>ميساء اللافي</t>
  </si>
  <si>
    <t>ميساء العبدالله</t>
  </si>
  <si>
    <t>ميس عباس</t>
  </si>
  <si>
    <t>والدتهااسمهان</t>
  </si>
  <si>
    <t>ميار وسوف</t>
  </si>
  <si>
    <t>مؤيد عيسى</t>
  </si>
  <si>
    <t>غريبه</t>
  </si>
  <si>
    <t>مهنا سرور</t>
  </si>
  <si>
    <t>مها برهوم</t>
  </si>
  <si>
    <t>منى اسماعيل</t>
  </si>
  <si>
    <t>وضحا</t>
  </si>
  <si>
    <t>منتجب خليفه</t>
  </si>
  <si>
    <t>شاره</t>
  </si>
  <si>
    <t>منال حسن</t>
  </si>
  <si>
    <t>كتيبا</t>
  </si>
  <si>
    <t>ملك جمعه</t>
  </si>
  <si>
    <t>مقداد يوسف</t>
  </si>
  <si>
    <t>معاذ الجبر</t>
  </si>
  <si>
    <t>مظهر جديع</t>
  </si>
  <si>
    <t>مجيدة</t>
  </si>
  <si>
    <t>مسلم مصري</t>
  </si>
  <si>
    <t>مريم عيسى</t>
  </si>
  <si>
    <t>مريم الجريدة</t>
  </si>
  <si>
    <t>مروى المصري</t>
  </si>
  <si>
    <t>مرام نور الدين</t>
  </si>
  <si>
    <t>مرام اللحام</t>
  </si>
  <si>
    <t>محمود سايس</t>
  </si>
  <si>
    <t>محمود رشيد</t>
  </si>
  <si>
    <t>محمود النحلاوي</t>
  </si>
  <si>
    <t>محمود الرفاعي</t>
  </si>
  <si>
    <t>محمود الحاج حمود</t>
  </si>
  <si>
    <t>محمود ابورافع</t>
  </si>
  <si>
    <t>محمدابراهيم بركه</t>
  </si>
  <si>
    <t>محمد نبيل المولوي</t>
  </si>
  <si>
    <t>محمد مجد غنام</t>
  </si>
  <si>
    <t>محمد انس</t>
  </si>
  <si>
    <t>بسام حسن</t>
  </si>
  <si>
    <t>محمد عمرو القواص</t>
  </si>
  <si>
    <t>محمد صطوف الشيخ</t>
  </si>
  <si>
    <t>محمد حمد</t>
  </si>
  <si>
    <t>محمد حسيان</t>
  </si>
  <si>
    <t>محمد حراجلي</t>
  </si>
  <si>
    <t>محمد العماري</t>
  </si>
  <si>
    <t>محمد الرحمون</t>
  </si>
  <si>
    <t>محمد الحلواني</t>
  </si>
  <si>
    <t>محمدمهدي</t>
  </si>
  <si>
    <t>محمد الحاج عبد الله</t>
  </si>
  <si>
    <t>محمد الجلاد</t>
  </si>
  <si>
    <t>أكمل</t>
  </si>
  <si>
    <t>محمد الجاسم</t>
  </si>
  <si>
    <t xml:space="preserve"> احمد لؤي</t>
  </si>
  <si>
    <t>محسن جنيدي</t>
  </si>
  <si>
    <t>مجد عثمان</t>
  </si>
  <si>
    <t>مبروك</t>
  </si>
  <si>
    <t>مجد ابو دله</t>
  </si>
  <si>
    <t>مأمون عبد العزيز</t>
  </si>
  <si>
    <t xml:space="preserve">راتب </t>
  </si>
  <si>
    <t>مايا معلا</t>
  </si>
  <si>
    <t>ماهر ياسمينه</t>
  </si>
  <si>
    <t>ماسه سعد الدين</t>
  </si>
  <si>
    <t>مادلين عوده</t>
  </si>
  <si>
    <t>لينا عيسى</t>
  </si>
  <si>
    <t>ليث حداد</t>
  </si>
  <si>
    <t>لمى اسبر</t>
  </si>
  <si>
    <t>لبنه قعدان</t>
  </si>
  <si>
    <t>قاسم الرفاعي</t>
  </si>
  <si>
    <t>فردوس محمد</t>
  </si>
  <si>
    <t>موزه</t>
  </si>
  <si>
    <t>فداء حوراني</t>
  </si>
  <si>
    <t>ايفون</t>
  </si>
  <si>
    <t>فداء الشندي</t>
  </si>
  <si>
    <t>فتون دوالي</t>
  </si>
  <si>
    <t>فاضل العلي المحمد</t>
  </si>
  <si>
    <t>فارس الموصللي</t>
  </si>
  <si>
    <t>فادي شندوخ</t>
  </si>
  <si>
    <t>غيداء الحسن</t>
  </si>
  <si>
    <t>غيث السليمان</t>
  </si>
  <si>
    <t>عيسى العمر</t>
  </si>
  <si>
    <t>عمر المشعل</t>
  </si>
  <si>
    <t>عمار تينه</t>
  </si>
  <si>
    <t>علياء سالم</t>
  </si>
  <si>
    <t>علياء جباره</t>
  </si>
  <si>
    <t>علي هنديه</t>
  </si>
  <si>
    <t>علي نجمه</t>
  </si>
  <si>
    <t>علي كنجو</t>
  </si>
  <si>
    <t>علي إبراهيم</t>
  </si>
  <si>
    <t>ركينه</t>
  </si>
  <si>
    <t>عصام زريق</t>
  </si>
  <si>
    <t>عزيزه زهوة</t>
  </si>
  <si>
    <t>عزيز يوسف</t>
  </si>
  <si>
    <t>منوا</t>
  </si>
  <si>
    <t>عزالدين الغنام</t>
  </si>
  <si>
    <t>عدي نعنوع</t>
  </si>
  <si>
    <t>عبير ديب</t>
  </si>
  <si>
    <t>عبدالله الحروش</t>
  </si>
  <si>
    <t>عبدالله ابراهيم</t>
  </si>
  <si>
    <t>عبدالقادر المنفوش</t>
  </si>
  <si>
    <t>عبدالقادر العسس</t>
  </si>
  <si>
    <t>عبد العزيز علي</t>
  </si>
  <si>
    <t>عبد العزيز المحيميد</t>
  </si>
  <si>
    <t>عبد العزيز الخصا</t>
  </si>
  <si>
    <t>عبد الرحمن الناصر</t>
  </si>
  <si>
    <t>عبد الرحمن الغصين</t>
  </si>
  <si>
    <t>عائده محمود</t>
  </si>
  <si>
    <t>ضحى محفوض</t>
  </si>
  <si>
    <t>صفا عفين</t>
  </si>
  <si>
    <t>صبا جدله</t>
  </si>
  <si>
    <t>شهد مصطفى</t>
  </si>
  <si>
    <t>شهد حيدر</t>
  </si>
  <si>
    <t>شهد الصباغ</t>
  </si>
  <si>
    <t>دانيه</t>
  </si>
  <si>
    <t>شاهر صايل</t>
  </si>
  <si>
    <t>جدعه</t>
  </si>
  <si>
    <t>سيلفا معلوف</t>
  </si>
  <si>
    <t>سيدرا موسى</t>
  </si>
  <si>
    <t>سوسن القسيم</t>
  </si>
  <si>
    <t>سندس عميش</t>
  </si>
  <si>
    <t>سناء الفريج</t>
  </si>
  <si>
    <t>سميره ابوزلفه</t>
  </si>
  <si>
    <t>سمر محمد</t>
  </si>
  <si>
    <t>سليمان الجمال</t>
  </si>
  <si>
    <t>عطرشان</t>
  </si>
  <si>
    <t>سليم اسعد</t>
  </si>
  <si>
    <t>سلوى طرفه</t>
  </si>
  <si>
    <t>سلام الحماده</t>
  </si>
  <si>
    <t>سدين عبد الفتاح</t>
  </si>
  <si>
    <t>أحمد ساري</t>
  </si>
  <si>
    <t>سدره خضر</t>
  </si>
  <si>
    <t>سالي المحمود</t>
  </si>
  <si>
    <t>فاطمه المحمود</t>
  </si>
  <si>
    <t>سالم دياب</t>
  </si>
  <si>
    <t>زينب سلهب</t>
  </si>
  <si>
    <t>زكريا الطويل</t>
  </si>
  <si>
    <t>ريم الحداد</t>
  </si>
  <si>
    <t>زاهر حديدي</t>
  </si>
  <si>
    <t>ريم مرهج</t>
  </si>
  <si>
    <t>رؤى المحمد الحاج نايف</t>
  </si>
  <si>
    <t>رؤى المحمد</t>
  </si>
  <si>
    <t>وجدي</t>
  </si>
  <si>
    <t>رولا الدياب</t>
  </si>
  <si>
    <t>بيداء</t>
  </si>
  <si>
    <t>روكن حسن</t>
  </si>
  <si>
    <t>روجين</t>
  </si>
  <si>
    <t>روشان ابو جديد</t>
  </si>
  <si>
    <t>روبير بيطار</t>
  </si>
  <si>
    <t>روان القاضي</t>
  </si>
  <si>
    <t>روان اسبر</t>
  </si>
  <si>
    <t>رهف الجبين</t>
  </si>
  <si>
    <t>رهان محمد</t>
  </si>
  <si>
    <t>رند محمد</t>
  </si>
  <si>
    <t>رنا المصري</t>
  </si>
  <si>
    <t>رنا اسعد</t>
  </si>
  <si>
    <t>رقيه عبد و الاحمد</t>
  </si>
  <si>
    <t>رغداء زعيتر</t>
  </si>
  <si>
    <t>سليمة</t>
  </si>
  <si>
    <t>رغد طرابيشي</t>
  </si>
  <si>
    <t>رغد اليونس</t>
  </si>
  <si>
    <t>رشا فاعور</t>
  </si>
  <si>
    <t>رزان حميره</t>
  </si>
  <si>
    <t>رحمه الفياض</t>
  </si>
  <si>
    <t>رجاء الحلبي</t>
  </si>
  <si>
    <t>رائده ابوزيدان</t>
  </si>
  <si>
    <t>مشارى</t>
  </si>
  <si>
    <t>والدتهاغضيه</t>
  </si>
  <si>
    <t>رانيا حسون</t>
  </si>
  <si>
    <t>رامي العقله</t>
  </si>
  <si>
    <t>روزا</t>
  </si>
  <si>
    <t>راغب البراك</t>
  </si>
  <si>
    <t>بطه</t>
  </si>
  <si>
    <t>ديما شوكه</t>
  </si>
  <si>
    <t>ديما الذياب</t>
  </si>
  <si>
    <t>دلع ديوب</t>
  </si>
  <si>
    <t>دعاء رضوان</t>
  </si>
  <si>
    <t>دانيه السوادي</t>
  </si>
  <si>
    <t>دانيا المحاميد</t>
  </si>
  <si>
    <t>داليا بشير</t>
  </si>
  <si>
    <t>دارين ريحانه</t>
  </si>
  <si>
    <t>والدتهااميره</t>
  </si>
  <si>
    <t>خلود خضره</t>
  </si>
  <si>
    <t>خلود القبلان</t>
  </si>
  <si>
    <t>خديجه قطان</t>
  </si>
  <si>
    <t>خالده حيدر</t>
  </si>
  <si>
    <t>خالد خليفه العيسمي</t>
  </si>
  <si>
    <t>خالد بكار</t>
  </si>
  <si>
    <t>خالد المصري</t>
  </si>
  <si>
    <t>كرام</t>
  </si>
  <si>
    <t>حيدره الخطيب</t>
  </si>
  <si>
    <t>حيدر ابراهيم</t>
  </si>
  <si>
    <t>حياة صوفان</t>
  </si>
  <si>
    <t>حمزه منصور</t>
  </si>
  <si>
    <t>حمزه بدري</t>
  </si>
  <si>
    <t>حلا غاليه</t>
  </si>
  <si>
    <t>حلا عماد</t>
  </si>
  <si>
    <t>حلا ديوب</t>
  </si>
  <si>
    <t>حلا المحمدالشوحان</t>
  </si>
  <si>
    <t>حسين فندي</t>
  </si>
  <si>
    <t>حسين زمام</t>
  </si>
  <si>
    <t>أحمدامين</t>
  </si>
  <si>
    <t>حسين الحاطوم</t>
  </si>
  <si>
    <t>حسن إبراهيم الحسن</t>
  </si>
  <si>
    <t>حسن احمد</t>
  </si>
  <si>
    <t>حسام دياب</t>
  </si>
  <si>
    <t>حاتم خطيب</t>
  </si>
  <si>
    <t>جوليان القنطار</t>
  </si>
  <si>
    <t>جودي معلا</t>
  </si>
  <si>
    <t>جميل ابراهيم</t>
  </si>
  <si>
    <t>جمالات السمور</t>
  </si>
  <si>
    <t>جعفر سليمان</t>
  </si>
  <si>
    <t>جعفر برهوم</t>
  </si>
  <si>
    <t>توجان الحمودالصالح</t>
  </si>
  <si>
    <t>رشده</t>
  </si>
  <si>
    <t>تهاني الكلش</t>
  </si>
  <si>
    <t>افطيم</t>
  </si>
  <si>
    <t>تسنيم الخليل</t>
  </si>
  <si>
    <t>تبارك خنيفس</t>
  </si>
  <si>
    <t>بلقيس اشريفه</t>
  </si>
  <si>
    <t>بلال مصطفى</t>
  </si>
  <si>
    <t>بلال حربه</t>
  </si>
  <si>
    <t>بشرى العويدات</t>
  </si>
  <si>
    <t>بشار حسين</t>
  </si>
  <si>
    <t>بسمه خيطو</t>
  </si>
  <si>
    <t>بدريه اسماعيل</t>
  </si>
  <si>
    <t>بدرية الموسى</t>
  </si>
  <si>
    <t>عرنة</t>
  </si>
  <si>
    <t>بثينة سلطان</t>
  </si>
  <si>
    <t>بتول غيا</t>
  </si>
  <si>
    <t>بتول الحناوي</t>
  </si>
  <si>
    <t>آيه جودي رقيه</t>
  </si>
  <si>
    <t>آيه اسماعيل</t>
  </si>
  <si>
    <t>اياس</t>
  </si>
  <si>
    <t>آية يحيى</t>
  </si>
  <si>
    <t>آلاء الشيخ محمد</t>
  </si>
  <si>
    <t>نورا</t>
  </si>
  <si>
    <t>أنس عزالدين</t>
  </si>
  <si>
    <t>أمل خشانه</t>
  </si>
  <si>
    <t>أمجاد ضحى</t>
  </si>
  <si>
    <t>أحمد سبيني</t>
  </si>
  <si>
    <t>أحمد حسن</t>
  </si>
  <si>
    <t>أحمد الكنج</t>
  </si>
  <si>
    <t>عقاد</t>
  </si>
  <si>
    <t>ايهاب اسماعيل</t>
  </si>
  <si>
    <t>ايمان يونس</t>
  </si>
  <si>
    <t>امل النابلسي</t>
  </si>
  <si>
    <t>الاء وهبه</t>
  </si>
  <si>
    <t>اسيا خليل</t>
  </si>
  <si>
    <t>وظيف</t>
  </si>
  <si>
    <t>اسماعيل جمعه</t>
  </si>
  <si>
    <t>اسراء الطير</t>
  </si>
  <si>
    <t>اسامه علي</t>
  </si>
  <si>
    <t>اريج درويش</t>
  </si>
  <si>
    <t>بهاءالدين</t>
  </si>
  <si>
    <t>احمد سعيد سعيدحجازي</t>
  </si>
  <si>
    <t>احمد العيطان</t>
  </si>
  <si>
    <t>احمد الخليل اغا</t>
  </si>
  <si>
    <t>احمد ابو صبحة</t>
  </si>
  <si>
    <t>ابراهيم عواد</t>
  </si>
  <si>
    <t>ابتسام حسين</t>
  </si>
  <si>
    <t>عمر العمري</t>
  </si>
  <si>
    <t>فادي معيوف</t>
  </si>
  <si>
    <t>علي الحمود</t>
  </si>
  <si>
    <t>ريم النبهان</t>
  </si>
  <si>
    <t>كنان الفاعوري</t>
  </si>
  <si>
    <t>مصعب ديوب</t>
  </si>
  <si>
    <t>كاترين</t>
  </si>
  <si>
    <t>رابحة</t>
  </si>
  <si>
    <t>انمار قدور</t>
  </si>
  <si>
    <t>نهرو قدور</t>
  </si>
  <si>
    <t>مريم قدور</t>
  </si>
  <si>
    <t>احمد صارم</t>
  </si>
  <si>
    <t>يزن الحلاق</t>
  </si>
  <si>
    <t>عاليه</t>
  </si>
  <si>
    <t>نبيل المحمود</t>
  </si>
  <si>
    <t>محمد نشواتي</t>
  </si>
  <si>
    <t>محمد صوان</t>
  </si>
  <si>
    <t>غدير درويش</t>
  </si>
  <si>
    <t>خليل الحسين</t>
  </si>
  <si>
    <t>شادي الصحناوي</t>
  </si>
  <si>
    <t>زهير ابو علوش</t>
  </si>
  <si>
    <t>رستم اسعد</t>
  </si>
  <si>
    <t>تمام ابو بكر</t>
  </si>
  <si>
    <t>ايه الدالاتي</t>
  </si>
  <si>
    <t>عنان الزركي</t>
  </si>
  <si>
    <t>هبه العوض</t>
  </si>
  <si>
    <t>هاجر قنبر</t>
  </si>
  <si>
    <t>ملكي الحسن</t>
  </si>
  <si>
    <t>محمد عبد اللطيف كويفاتي</t>
  </si>
  <si>
    <t>محمد الهزاع</t>
  </si>
  <si>
    <t>رعاف</t>
  </si>
  <si>
    <t>ماجد العقله</t>
  </si>
  <si>
    <t>لين عبد الواحد</t>
  </si>
  <si>
    <t>محمد رجب</t>
  </si>
  <si>
    <t>علي جديد</t>
  </si>
  <si>
    <t>عبد الكريم الهندي</t>
  </si>
  <si>
    <t>صفاء ابراهيم</t>
  </si>
  <si>
    <t>سيما الفيل</t>
  </si>
  <si>
    <t>سالم ادريس</t>
  </si>
  <si>
    <t>رامي زيود</t>
  </si>
  <si>
    <t>ذو الفقار حسن</t>
  </si>
  <si>
    <t>أيهم طه</t>
  </si>
  <si>
    <t>ايهاب صقر</t>
  </si>
  <si>
    <t>جوليا</t>
  </si>
  <si>
    <t>امجد ابو لبده</t>
  </si>
  <si>
    <t>اسامة تمساح</t>
  </si>
  <si>
    <t>عيشة ريحان</t>
  </si>
  <si>
    <t>سليمان سليم</t>
  </si>
  <si>
    <t>حبوب</t>
  </si>
  <si>
    <t>سماح بدر</t>
  </si>
  <si>
    <t>سليم الشوفي</t>
  </si>
  <si>
    <t>شبيب</t>
  </si>
  <si>
    <t>عفراء مرعي</t>
  </si>
  <si>
    <t>عبد المطلب</t>
  </si>
  <si>
    <t>عمر جابر</t>
  </si>
  <si>
    <t>يسرى يونس</t>
  </si>
  <si>
    <t>زين العابدين جركس</t>
  </si>
  <si>
    <t>كنان الشيباني</t>
  </si>
  <si>
    <t>سوهيلا</t>
  </si>
  <si>
    <t>عمار بلطه</t>
  </si>
  <si>
    <t>لمى شربجي عمرين</t>
  </si>
  <si>
    <t>منى صالحاني</t>
  </si>
  <si>
    <t>بيان العيسى</t>
  </si>
  <si>
    <t>اشعله</t>
  </si>
  <si>
    <t>احمد الجاسم</t>
  </si>
  <si>
    <t>عبد الحميد البيروتي</t>
  </si>
  <si>
    <t>محمد جمال الدين</t>
  </si>
  <si>
    <t>سماح ضاهر</t>
  </si>
  <si>
    <t>غزوى</t>
  </si>
  <si>
    <t>باهيه</t>
  </si>
  <si>
    <t>معاذ شلهوب</t>
  </si>
  <si>
    <t>زهرية</t>
  </si>
  <si>
    <t>الياس شليويط</t>
  </si>
  <si>
    <t>بشرى حسن</t>
  </si>
  <si>
    <t>علي بيطار</t>
  </si>
  <si>
    <t>وسيم عباس</t>
  </si>
  <si>
    <t>محمد فوزي قسومه</t>
  </si>
  <si>
    <t>محمد المخيبر</t>
  </si>
  <si>
    <t>فاطمه نايف</t>
  </si>
  <si>
    <t>سعيده عوده</t>
  </si>
  <si>
    <t>علي قشة</t>
  </si>
  <si>
    <t>نيسانه</t>
  </si>
  <si>
    <t>ثلجه الحسن</t>
  </si>
  <si>
    <t>ساميه الحلبي</t>
  </si>
  <si>
    <t>بنيه</t>
  </si>
  <si>
    <t>عمار سلوم</t>
  </si>
  <si>
    <t>ربيع حامد</t>
  </si>
  <si>
    <t>باسل قضماني</t>
  </si>
  <si>
    <t>أحمد قنطار</t>
  </si>
  <si>
    <t>محمد سامر المسوتي</t>
  </si>
  <si>
    <t>علوان الحوير</t>
  </si>
  <si>
    <t>رائده عمار</t>
  </si>
  <si>
    <t>مريم علوش</t>
  </si>
  <si>
    <t>رائد العلي</t>
  </si>
  <si>
    <t>محمد كنعان</t>
  </si>
  <si>
    <t>فاطمة كنعان</t>
  </si>
  <si>
    <t>رامز صالح</t>
  </si>
  <si>
    <t>فصل أول 2023-2024</t>
  </si>
  <si>
    <t>الفصل الأول 2023-2024</t>
  </si>
  <si>
    <t>حرمان دورتين امتحانيتين - ف2 -22-23</t>
  </si>
  <si>
    <t>تدقيق</t>
  </si>
  <si>
    <t>ضابط لحين احضار الموافقة</t>
  </si>
  <si>
    <t>مستنفذ بنتيجة الفصل الثاني للعام 2023-2024</t>
  </si>
  <si>
    <t>مستنفذ بنتيجة امتحانات الفصل الثاني للعام 2023-2024</t>
  </si>
  <si>
    <t>مستنفذ فصل أول 2022-2023</t>
  </si>
  <si>
    <t>فصل ثاني 2023-2024</t>
  </si>
  <si>
    <t>الفصل الثاني 2023-2024</t>
  </si>
  <si>
    <t>لا يحق له إيقاف</t>
  </si>
  <si>
    <t>مبرر خدمة</t>
  </si>
  <si>
    <t>"عذرًا، لا يمكن تسجيلك حاليًا نظرًا لعدم الترفع بعد استنفاد سنة الرسوب المتاحة."</t>
  </si>
  <si>
    <t>إرسال ملف الإستمارة (Excel ) عبر البريد الإلكتروني إلى العنوان التالي :
log.ol@hotmail.com 
ويجب أن يكون موضوع الإيميل هو الرقم الامتحاني للطالب</t>
  </si>
  <si>
    <t xml:space="preserve">ثم تسليم استمارة التسجيل مع إيصال المصرف إلى شؤون طلاب الدراسات القانونية - كلية الحقوق - الطابق الثاني خلال مدة أقصاها أسبوع من تاريخ إرسال الإيميل .
</t>
  </si>
  <si>
    <t>الاستمارة الخاصة بتسجيل طلاب برنامج الدراسات القانونية في الفصل الأول للعام الدراسي 2025/2024</t>
  </si>
  <si>
    <t>محمد زينو</t>
  </si>
  <si>
    <t>مستنفذ فصل ثاني 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</si>
</sst>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#,##0\ &quot;ل.س.‏&quot;"/>
  </numFmts>
  <fonts count="8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b/>
      <sz val="12"/>
      <color rgb="FFFF0000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u/>
      <sz val="12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u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4"/>
      <color rgb="FF002060"/>
      <name val="Arial"/>
      <family val="2"/>
    </font>
    <font>
      <sz val="11"/>
      <name val="Arial"/>
      <family val="2"/>
      <scheme val="minor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2060"/>
      <name val="Arial"/>
      <family val="2"/>
    </font>
    <font>
      <sz val="10"/>
      <color theme="0"/>
      <name val="Arial"/>
      <family val="2"/>
    </font>
    <font>
      <sz val="12"/>
      <color rgb="FF002060"/>
      <name val="Arial"/>
      <family val="2"/>
    </font>
    <font>
      <b/>
      <sz val="18"/>
      <color rgb="FFFF0000"/>
      <name val="Arial"/>
      <family val="2"/>
    </font>
    <font>
      <b/>
      <sz val="14"/>
      <color theme="7" tint="0.79998168889431442"/>
      <name val="Arial"/>
      <family val="2"/>
      <scheme val="minor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1"/>
      <color rgb="FFFF0000"/>
      <name val="Arial"/>
      <family val="2"/>
      <scheme val="minor"/>
    </font>
    <font>
      <b/>
      <sz val="11"/>
      <color theme="0"/>
      <name val="Sakkal Majalla"/>
    </font>
    <font>
      <sz val="12"/>
      <color rgb="FFFF0000"/>
      <name val="Arial"/>
      <family val="2"/>
      <scheme val="minor"/>
    </font>
    <font>
      <sz val="16"/>
      <color theme="1"/>
      <name val="Sakkal Majalla"/>
    </font>
    <font>
      <sz val="11"/>
      <name val="Sakkal Majalla"/>
    </font>
    <font>
      <sz val="11"/>
      <color rgb="FF0070C0"/>
      <name val="Sakkal Majalla"/>
    </font>
    <font>
      <b/>
      <sz val="16"/>
      <name val="Sakkal Majalla"/>
    </font>
    <font>
      <sz val="12"/>
      <color rgb="FFFF0000"/>
      <name val="Arial"/>
      <family val="2"/>
    </font>
    <font>
      <b/>
      <sz val="16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/>
      <top style="double">
        <color auto="1"/>
      </top>
      <bottom style="thin">
        <color theme="0"/>
      </bottom>
      <diagonal/>
    </border>
    <border>
      <left/>
      <right style="double">
        <color auto="1"/>
      </right>
      <top style="double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 style="double">
        <color auto="1"/>
      </right>
      <top style="double">
        <color theme="0"/>
      </top>
      <bottom style="thin">
        <color theme="0"/>
      </bottom>
      <diagonal/>
    </border>
    <border>
      <left style="double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auto="1"/>
      </right>
      <top style="thin">
        <color theme="0"/>
      </top>
      <bottom style="thin">
        <color indexed="64"/>
      </bottom>
      <diagonal/>
    </border>
    <border>
      <left/>
      <right style="double">
        <color auto="1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/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40" fillId="0" borderId="0"/>
    <xf numFmtId="0" fontId="1" fillId="0" borderId="0"/>
  </cellStyleXfs>
  <cellXfs count="502">
    <xf numFmtId="0" fontId="0" fillId="0" borderId="0" xfId="0"/>
    <xf numFmtId="0" fontId="0" fillId="0" borderId="0" xfId="0" applyProtection="1">
      <protection hidden="1"/>
    </xf>
    <xf numFmtId="0" fontId="9" fillId="0" borderId="0" xfId="0" applyFont="1"/>
    <xf numFmtId="49" fontId="0" fillId="0" borderId="0" xfId="0" applyNumberFormat="1"/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20" fillId="9" borderId="15" xfId="0" applyFont="1" applyFill="1" applyBorder="1" applyAlignment="1" applyProtection="1">
      <alignment horizontal="center" vertical="center"/>
      <protection hidden="1"/>
    </xf>
    <xf numFmtId="0" fontId="20" fillId="9" borderId="16" xfId="0" applyFont="1" applyFill="1" applyBorder="1" applyAlignment="1" applyProtection="1">
      <alignment horizontal="center" vertical="center"/>
      <protection hidden="1"/>
    </xf>
    <xf numFmtId="14" fontId="20" fillId="9" borderId="16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0" borderId="0" xfId="0" applyAlignment="1">
      <alignment wrapText="1"/>
    </xf>
    <xf numFmtId="0" fontId="26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0" fontId="31" fillId="9" borderId="53" xfId="1" applyFont="1" applyFill="1" applyBorder="1"/>
    <xf numFmtId="0" fontId="34" fillId="0" borderId="0" xfId="0" applyFont="1"/>
    <xf numFmtId="0" fontId="34" fillId="0" borderId="0" xfId="0" applyFont="1" applyAlignment="1">
      <alignment horizontal="center"/>
    </xf>
    <xf numFmtId="0" fontId="37" fillId="0" borderId="0" xfId="1" applyFont="1" applyFill="1" applyBorder="1" applyAlignment="1">
      <alignment vertical="center" wrapText="1"/>
    </xf>
    <xf numFmtId="0" fontId="37" fillId="0" borderId="0" xfId="1" applyFont="1" applyFill="1" applyAlignment="1"/>
    <xf numFmtId="0" fontId="17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2" fillId="0" borderId="0" xfId="0" applyFont="1" applyAlignment="1" applyProtection="1">
      <alignment vertical="center" shrinkToFit="1"/>
      <protection hidden="1"/>
    </xf>
    <xf numFmtId="0" fontId="22" fillId="0" borderId="0" xfId="0" applyFont="1" applyProtection="1">
      <protection hidden="1"/>
    </xf>
    <xf numFmtId="0" fontId="46" fillId="0" borderId="0" xfId="0" applyFont="1" applyAlignment="1" applyProtection="1">
      <alignment vertical="center"/>
      <protection hidden="1"/>
    </xf>
    <xf numFmtId="0" fontId="42" fillId="0" borderId="0" xfId="1" applyFont="1" applyFill="1" applyBorder="1" applyAlignment="1" applyProtection="1">
      <alignment vertical="center"/>
      <protection hidden="1"/>
    </xf>
    <xf numFmtId="0" fontId="42" fillId="0" borderId="0" xfId="1" applyFont="1" applyFill="1" applyBorder="1" applyAlignment="1" applyProtection="1">
      <alignment vertical="center" wrapText="1"/>
      <protection hidden="1"/>
    </xf>
    <xf numFmtId="0" fontId="43" fillId="0" borderId="0" xfId="1" applyFont="1" applyFill="1" applyBorder="1" applyAlignment="1" applyProtection="1">
      <alignment vertical="center" wrapText="1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0" xfId="0" applyFont="1" applyProtection="1">
      <protection hidden="1"/>
    </xf>
    <xf numFmtId="0" fontId="22" fillId="0" borderId="0" xfId="0" applyFont="1" applyAlignment="1" applyProtection="1">
      <alignment vertical="center" textRotation="90"/>
      <protection hidden="1"/>
    </xf>
    <xf numFmtId="0" fontId="24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horizontal="right" vertical="center"/>
      <protection hidden="1"/>
    </xf>
    <xf numFmtId="0" fontId="48" fillId="0" borderId="0" xfId="1" applyFont="1" applyFill="1" applyBorder="1" applyProtection="1"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44" fillId="0" borderId="0" xfId="0" applyFont="1" applyAlignment="1" applyProtection="1">
      <alignment shrinkToFit="1"/>
      <protection hidden="1"/>
    </xf>
    <xf numFmtId="0" fontId="49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0" fontId="17" fillId="0" borderId="0" xfId="0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right"/>
      <protection hidden="1"/>
    </xf>
    <xf numFmtId="0" fontId="51" fillId="0" borderId="0" xfId="1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22" fillId="0" borderId="14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5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58" fillId="0" borderId="0" xfId="0" applyFont="1" applyProtection="1">
      <protection hidden="1"/>
    </xf>
    <xf numFmtId="0" fontId="60" fillId="0" borderId="0" xfId="0" applyFont="1" applyProtection="1">
      <protection hidden="1"/>
    </xf>
    <xf numFmtId="0" fontId="59" fillId="0" borderId="0" xfId="0" applyFont="1" applyProtection="1">
      <protection hidden="1"/>
    </xf>
    <xf numFmtId="0" fontId="59" fillId="0" borderId="0" xfId="0" applyFont="1" applyAlignment="1" applyProtection="1">
      <alignment shrinkToFit="1"/>
      <protection hidden="1"/>
    </xf>
    <xf numFmtId="0" fontId="61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 wrapText="1"/>
      <protection hidden="1"/>
    </xf>
    <xf numFmtId="0" fontId="71" fillId="0" borderId="0" xfId="0" applyFont="1" applyAlignment="1" applyProtection="1">
      <alignment horizontal="center" vertical="center" shrinkToFit="1"/>
      <protection hidden="1"/>
    </xf>
    <xf numFmtId="0" fontId="70" fillId="0" borderId="72" xfId="0" applyFont="1" applyBorder="1" applyAlignment="1" applyProtection="1">
      <alignment horizontal="center" vertical="center" shrinkToFit="1"/>
      <protection hidden="1"/>
    </xf>
    <xf numFmtId="0" fontId="70" fillId="2" borderId="0" xfId="0" applyFont="1" applyFill="1" applyAlignment="1" applyProtection="1">
      <alignment horizontal="center" vertical="center" shrinkToFit="1"/>
      <protection hidden="1"/>
    </xf>
    <xf numFmtId="0" fontId="61" fillId="0" borderId="0" xfId="0" applyFont="1" applyAlignment="1" applyProtection="1">
      <alignment horizontal="center" vertical="center" shrinkToFit="1"/>
      <protection hidden="1"/>
    </xf>
    <xf numFmtId="0" fontId="70" fillId="0" borderId="69" xfId="0" applyFont="1" applyBorder="1" applyAlignment="1" applyProtection="1">
      <alignment horizontal="center" vertical="center" shrinkToFit="1"/>
      <protection hidden="1"/>
    </xf>
    <xf numFmtId="0" fontId="71" fillId="0" borderId="11" xfId="0" applyFont="1" applyBorder="1" applyAlignment="1" applyProtection="1">
      <alignment horizontal="center" vertical="center" shrinkToFit="1"/>
      <protection hidden="1"/>
    </xf>
    <xf numFmtId="0" fontId="71" fillId="0" borderId="71" xfId="0" applyFont="1" applyBorder="1" applyAlignment="1" applyProtection="1">
      <alignment horizontal="center" vertical="center" shrinkToFit="1"/>
      <protection hidden="1"/>
    </xf>
    <xf numFmtId="0" fontId="71" fillId="0" borderId="70" xfId="0" applyFont="1" applyBorder="1" applyAlignment="1" applyProtection="1">
      <alignment horizontal="center" vertical="center" shrinkToFit="1"/>
      <protection hidden="1"/>
    </xf>
    <xf numFmtId="0" fontId="7" fillId="0" borderId="6" xfId="0" applyFont="1" applyBorder="1" applyAlignment="1" applyProtection="1">
      <alignment vertical="center" shrinkToFit="1"/>
      <protection hidden="1"/>
    </xf>
    <xf numFmtId="0" fontId="71" fillId="0" borderId="0" xfId="0" applyFont="1" applyAlignment="1" applyProtection="1">
      <alignment shrinkToFit="1"/>
      <protection hidden="1"/>
    </xf>
    <xf numFmtId="0" fontId="71" fillId="3" borderId="6" xfId="0" applyFont="1" applyFill="1" applyBorder="1" applyAlignment="1" applyProtection="1">
      <alignment vertical="center" shrinkToFit="1"/>
      <protection hidden="1"/>
    </xf>
    <xf numFmtId="0" fontId="71" fillId="3" borderId="95" xfId="0" applyFont="1" applyFill="1" applyBorder="1" applyAlignment="1" applyProtection="1">
      <alignment vertical="center" shrinkToFit="1"/>
      <protection hidden="1"/>
    </xf>
    <xf numFmtId="0" fontId="69" fillId="16" borderId="0" xfId="0" applyFont="1" applyFill="1" applyAlignment="1" applyProtection="1">
      <alignment horizontal="center" vertical="center" shrinkToFit="1"/>
      <protection hidden="1"/>
    </xf>
    <xf numFmtId="165" fontId="69" fillId="16" borderId="0" xfId="0" applyNumberFormat="1" applyFont="1" applyFill="1" applyAlignment="1" applyProtection="1">
      <alignment horizontal="center" vertical="center" shrinkToFit="1"/>
      <protection hidden="1"/>
    </xf>
    <xf numFmtId="165" fontId="69" fillId="16" borderId="97" xfId="0" applyNumberFormat="1" applyFont="1" applyFill="1" applyBorder="1" applyAlignment="1" applyProtection="1">
      <alignment horizontal="center" vertical="center" shrinkToFit="1"/>
      <protection hidden="1"/>
    </xf>
    <xf numFmtId="0" fontId="72" fillId="6" borderId="98" xfId="0" applyFont="1" applyFill="1" applyBorder="1" applyAlignment="1" applyProtection="1">
      <alignment horizontal="center" vertical="center" shrinkToFit="1"/>
      <protection hidden="1"/>
    </xf>
    <xf numFmtId="0" fontId="70" fillId="0" borderId="35" xfId="0" applyFont="1" applyBorder="1" applyAlignment="1" applyProtection="1">
      <alignment vertical="center" textRotation="90" shrinkToFit="1"/>
      <protection hidden="1"/>
    </xf>
    <xf numFmtId="0" fontId="71" fillId="0" borderId="35" xfId="0" applyFont="1" applyBorder="1" applyAlignment="1" applyProtection="1">
      <alignment horizontal="center" vertical="center" shrinkToFit="1"/>
      <protection hidden="1"/>
    </xf>
    <xf numFmtId="0" fontId="70" fillId="0" borderId="36" xfId="0" applyFont="1" applyBorder="1" applyAlignment="1" applyProtection="1">
      <alignment vertical="center" textRotation="90" shrinkToFit="1"/>
      <protection hidden="1"/>
    </xf>
    <xf numFmtId="0" fontId="71" fillId="0" borderId="36" xfId="0" applyFont="1" applyBorder="1" applyAlignment="1" applyProtection="1">
      <alignment horizontal="center" vertical="center" shrinkToFit="1"/>
      <protection hidden="1"/>
    </xf>
    <xf numFmtId="0" fontId="71" fillId="0" borderId="0" xfId="0" applyFont="1" applyProtection="1">
      <protection hidden="1"/>
    </xf>
    <xf numFmtId="0" fontId="71" fillId="0" borderId="102" xfId="0" applyFont="1" applyBorder="1" applyProtection="1">
      <protection hidden="1"/>
    </xf>
    <xf numFmtId="0" fontId="74" fillId="0" borderId="39" xfId="0" applyFont="1" applyBorder="1" applyAlignment="1">
      <alignment horizontal="center" vertical="center"/>
    </xf>
    <xf numFmtId="0" fontId="72" fillId="6" borderId="5" xfId="0" applyFont="1" applyFill="1" applyBorder="1" applyAlignment="1" applyProtection="1">
      <alignment horizontal="center" vertical="center" shrinkToFit="1"/>
      <protection hidden="1"/>
    </xf>
    <xf numFmtId="0" fontId="7" fillId="3" borderId="6" xfId="0" applyFont="1" applyFill="1" applyBorder="1" applyAlignment="1" applyProtection="1">
      <alignment horizontal="center" vertical="center" shrinkToFit="1"/>
      <protection hidden="1"/>
    </xf>
    <xf numFmtId="0" fontId="71" fillId="0" borderId="6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70" fillId="0" borderId="35" xfId="0" applyFont="1" applyBorder="1" applyAlignment="1" applyProtection="1">
      <alignment horizontal="center" vertical="top" shrinkToFit="1"/>
      <protection hidden="1"/>
    </xf>
    <xf numFmtId="0" fontId="70" fillId="0" borderId="36" xfId="0" applyFont="1" applyBorder="1" applyAlignment="1" applyProtection="1">
      <alignment horizontal="center" vertical="top" shrinkToFit="1"/>
      <protection hidden="1"/>
    </xf>
    <xf numFmtId="0" fontId="74" fillId="5" borderId="10" xfId="0" applyFont="1" applyFill="1" applyBorder="1" applyAlignment="1" applyProtection="1">
      <alignment horizontal="center" vertical="center" wrapText="1"/>
      <protection locked="0"/>
    </xf>
    <xf numFmtId="0" fontId="68" fillId="0" borderId="0" xfId="0" applyFont="1" applyAlignment="1">
      <alignment shrinkToFit="1"/>
    </xf>
    <xf numFmtId="49" fontId="68" fillId="0" borderId="0" xfId="0" applyNumberFormat="1" applyFont="1" applyAlignment="1">
      <alignment shrinkToFit="1"/>
    </xf>
    <xf numFmtId="0" fontId="15" fillId="0" borderId="0" xfId="0" applyFont="1" applyAlignment="1">
      <alignment vertical="center"/>
    </xf>
    <xf numFmtId="0" fontId="19" fillId="9" borderId="15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14" fontId="19" fillId="9" borderId="16" xfId="0" applyNumberFormat="1" applyFont="1" applyFill="1" applyBorder="1" applyAlignment="1">
      <alignment horizontal="center" vertical="center"/>
    </xf>
    <xf numFmtId="49" fontId="19" fillId="9" borderId="16" xfId="0" applyNumberFormat="1" applyFont="1" applyFill="1" applyBorder="1" applyAlignment="1">
      <alignment horizontal="center" vertical="center"/>
    </xf>
    <xf numFmtId="0" fontId="66" fillId="16" borderId="17" xfId="0" applyFont="1" applyFill="1" applyBorder="1" applyAlignment="1">
      <alignment horizontal="center"/>
    </xf>
    <xf numFmtId="164" fontId="66" fillId="16" borderId="17" xfId="0" applyNumberFormat="1" applyFont="1" applyFill="1" applyBorder="1" applyAlignment="1">
      <alignment horizontal="center"/>
    </xf>
    <xf numFmtId="49" fontId="66" fillId="16" borderId="17" xfId="0" applyNumberFormat="1" applyFont="1" applyFill="1" applyBorder="1" applyAlignment="1">
      <alignment horizontal="center"/>
    </xf>
    <xf numFmtId="0" fontId="66" fillId="16" borderId="18" xfId="0" applyFont="1" applyFill="1" applyBorder="1" applyAlignment="1">
      <alignment horizontal="center"/>
    </xf>
    <xf numFmtId="0" fontId="66" fillId="16" borderId="24" xfId="0" applyFont="1" applyFill="1" applyBorder="1" applyAlignment="1">
      <alignment horizontal="center"/>
    </xf>
    <xf numFmtId="0" fontId="66" fillId="16" borderId="19" xfId="0" applyFont="1" applyFill="1" applyBorder="1" applyAlignment="1">
      <alignment horizontal="center"/>
    </xf>
    <xf numFmtId="0" fontId="66" fillId="16" borderId="112" xfId="0" applyFont="1" applyFill="1" applyBorder="1" applyAlignment="1">
      <alignment horizontal="center"/>
    </xf>
    <xf numFmtId="0" fontId="52" fillId="0" borderId="0" xfId="0" applyFont="1"/>
    <xf numFmtId="0" fontId="66" fillId="3" borderId="108" xfId="0" applyFont="1" applyFill="1" applyBorder="1" applyAlignment="1">
      <alignment horizontal="center" vertical="center"/>
    </xf>
    <xf numFmtId="0" fontId="66" fillId="3" borderId="10" xfId="0" applyFont="1" applyFill="1" applyBorder="1" applyAlignment="1">
      <alignment horizontal="center" vertical="center"/>
    </xf>
    <xf numFmtId="1" fontId="66" fillId="3" borderId="109" xfId="0" applyNumberFormat="1" applyFont="1" applyFill="1" applyBorder="1" applyAlignment="1">
      <alignment horizontal="center"/>
    </xf>
    <xf numFmtId="0" fontId="66" fillId="3" borderId="109" xfId="0" applyFont="1" applyFill="1" applyBorder="1" applyAlignment="1">
      <alignment horizontal="center"/>
    </xf>
    <xf numFmtId="0" fontId="66" fillId="3" borderId="108" xfId="0" applyFont="1" applyFill="1" applyBorder="1" applyAlignment="1">
      <alignment horizontal="center"/>
    </xf>
    <xf numFmtId="0" fontId="66" fillId="3" borderId="10" xfId="0" applyFont="1" applyFill="1" applyBorder="1" applyAlignment="1">
      <alignment horizontal="center"/>
    </xf>
    <xf numFmtId="0" fontId="67" fillId="3" borderId="10" xfId="0" applyFont="1" applyFill="1" applyBorder="1" applyAlignment="1">
      <alignment horizontal="center"/>
    </xf>
    <xf numFmtId="0" fontId="66" fillId="3" borderId="10" xfId="0" applyFont="1" applyFill="1" applyBorder="1"/>
    <xf numFmtId="0" fontId="66" fillId="3" borderId="109" xfId="0" applyFont="1" applyFill="1" applyBorder="1" applyAlignment="1">
      <alignment horizontal="center" vertical="center"/>
    </xf>
    <xf numFmtId="0" fontId="11" fillId="0" borderId="0" xfId="0" applyFont="1"/>
    <xf numFmtId="14" fontId="0" fillId="0" borderId="0" xfId="0" applyNumberFormat="1"/>
    <xf numFmtId="0" fontId="0" fillId="15" borderId="115" xfId="0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" fillId="22" borderId="0" xfId="0" applyFont="1" applyFill="1" applyAlignment="1" applyProtection="1">
      <alignment horizontal="center" vertical="center"/>
      <protection hidden="1"/>
    </xf>
    <xf numFmtId="0" fontId="4" fillId="22" borderId="0" xfId="0" applyFont="1" applyFill="1" applyAlignment="1" applyProtection="1">
      <alignment horizontal="center" vertical="center"/>
      <protection hidden="1"/>
    </xf>
    <xf numFmtId="0" fontId="58" fillId="22" borderId="0" xfId="0" applyFont="1" applyFill="1" applyProtection="1"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vertical="center" shrinkToFit="1"/>
      <protection hidden="1"/>
    </xf>
    <xf numFmtId="0" fontId="75" fillId="0" borderId="0" xfId="0" applyFont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 textRotation="90" shrinkToFit="1"/>
      <protection hidden="1"/>
    </xf>
    <xf numFmtId="0" fontId="49" fillId="0" borderId="0" xfId="0" applyFont="1" applyAlignment="1" applyProtection="1">
      <alignment shrinkToFit="1"/>
      <protection hidden="1"/>
    </xf>
    <xf numFmtId="0" fontId="24" fillId="0" borderId="0" xfId="0" applyFont="1" applyAlignment="1" applyProtection="1">
      <alignment horizontal="center" vertical="center" shrinkToFit="1"/>
      <protection hidden="1"/>
    </xf>
    <xf numFmtId="0" fontId="24" fillId="0" borderId="0" xfId="0" applyFont="1" applyAlignment="1" applyProtection="1">
      <alignment shrinkToFit="1"/>
      <protection hidden="1"/>
    </xf>
    <xf numFmtId="0" fontId="22" fillId="0" borderId="0" xfId="0" applyFont="1" applyAlignment="1" applyProtection="1">
      <alignment shrinkToFit="1"/>
      <protection hidden="1"/>
    </xf>
    <xf numFmtId="0" fontId="11" fillId="15" borderId="0" xfId="0" applyFont="1" applyFill="1" applyAlignment="1" applyProtection="1">
      <alignment horizontal="center" vertical="center"/>
      <protection hidden="1"/>
    </xf>
    <xf numFmtId="0" fontId="11" fillId="15" borderId="0" xfId="0" applyFont="1" applyFill="1" applyProtection="1">
      <protection hidden="1"/>
    </xf>
    <xf numFmtId="0" fontId="28" fillId="21" borderId="113" xfId="0" applyFont="1" applyFill="1" applyBorder="1" applyAlignment="1">
      <alignment horizontal="center" vertical="center" shrinkToFit="1"/>
    </xf>
    <xf numFmtId="0" fontId="66" fillId="7" borderId="10" xfId="0" applyFont="1" applyFill="1" applyBorder="1" applyAlignment="1">
      <alignment horizontal="center" vertical="center" shrinkToFit="1"/>
    </xf>
    <xf numFmtId="0" fontId="62" fillId="14" borderId="66" xfId="0" applyFont="1" applyFill="1" applyBorder="1" applyAlignment="1" applyProtection="1">
      <alignment horizontal="center" vertical="center" shrinkToFit="1"/>
      <protection hidden="1"/>
    </xf>
    <xf numFmtId="0" fontId="62" fillId="14" borderId="64" xfId="0" applyFont="1" applyFill="1" applyBorder="1" applyAlignment="1" applyProtection="1">
      <alignment horizontal="center" vertical="center" shrinkToFit="1"/>
      <protection hidden="1"/>
    </xf>
    <xf numFmtId="0" fontId="62" fillId="16" borderId="64" xfId="0" applyFont="1" applyFill="1" applyBorder="1" applyAlignment="1" applyProtection="1">
      <alignment horizontal="center" vertical="center" shrinkToFit="1"/>
      <protection locked="0" hidden="1"/>
    </xf>
    <xf numFmtId="0" fontId="22" fillId="19" borderId="0" xfId="0" applyFont="1" applyFill="1" applyAlignment="1" applyProtection="1">
      <alignment horizontal="center" vertical="center" shrinkToFit="1"/>
      <protection hidden="1"/>
    </xf>
    <xf numFmtId="0" fontId="60" fillId="14" borderId="66" xfId="0" applyFont="1" applyFill="1" applyBorder="1" applyAlignment="1" applyProtection="1">
      <alignment horizontal="center" vertical="center" shrinkToFit="1"/>
      <protection hidden="1"/>
    </xf>
    <xf numFmtId="0" fontId="60" fillId="14" borderId="64" xfId="0" applyFont="1" applyFill="1" applyBorder="1" applyAlignment="1" applyProtection="1">
      <alignment horizontal="center" vertical="center" shrinkToFit="1"/>
      <protection hidden="1"/>
    </xf>
    <xf numFmtId="0" fontId="60" fillId="16" borderId="64" xfId="0" applyFont="1" applyFill="1" applyBorder="1" applyAlignment="1" applyProtection="1">
      <alignment horizontal="center" vertical="center" shrinkToFit="1"/>
      <protection hidden="1"/>
    </xf>
    <xf numFmtId="0" fontId="60" fillId="16" borderId="64" xfId="0" applyFont="1" applyFill="1" applyBorder="1" applyAlignment="1" applyProtection="1">
      <alignment horizontal="center" vertical="center" shrinkToFit="1"/>
      <protection locked="0" hidden="1"/>
    </xf>
    <xf numFmtId="0" fontId="2" fillId="0" borderId="0" xfId="0" applyFont="1" applyAlignment="1" applyProtection="1">
      <alignment vertical="center" textRotation="90" shrinkToFit="1"/>
      <protection hidden="1"/>
    </xf>
    <xf numFmtId="0" fontId="58" fillId="0" borderId="0" xfId="0" applyFont="1" applyAlignment="1" applyProtection="1">
      <alignment shrinkToFit="1"/>
      <protection hidden="1"/>
    </xf>
    <xf numFmtId="0" fontId="44" fillId="3" borderId="0" xfId="0" applyFont="1" applyFill="1" applyAlignment="1" applyProtection="1">
      <alignment vertical="center" shrinkToFit="1"/>
      <protection hidden="1"/>
    </xf>
    <xf numFmtId="0" fontId="22" fillId="3" borderId="0" xfId="0" applyFont="1" applyFill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52" fillId="0" borderId="0" xfId="0" applyFont="1" applyAlignment="1" applyProtection="1">
      <alignment horizontal="center" vertical="center"/>
      <protection hidden="1"/>
    </xf>
    <xf numFmtId="0" fontId="16" fillId="7" borderId="142" xfId="0" applyFont="1" applyFill="1" applyBorder="1" applyAlignment="1" applyProtection="1">
      <alignment horizontal="center" vertical="center"/>
      <protection hidden="1"/>
    </xf>
    <xf numFmtId="49" fontId="16" fillId="7" borderId="142" xfId="0" applyNumberFormat="1" applyFont="1" applyFill="1" applyBorder="1" applyAlignment="1" applyProtection="1">
      <alignment horizontal="center" vertical="center"/>
      <protection hidden="1"/>
    </xf>
    <xf numFmtId="0" fontId="16" fillId="7" borderId="143" xfId="0" applyFont="1" applyFill="1" applyBorder="1" applyAlignment="1" applyProtection="1">
      <alignment horizontal="center" vertical="center"/>
      <protection hidden="1"/>
    </xf>
    <xf numFmtId="49" fontId="77" fillId="5" borderId="144" xfId="0" applyNumberFormat="1" applyFont="1" applyFill="1" applyBorder="1" applyAlignment="1" applyProtection="1">
      <alignment horizontal="center" vertical="center" shrinkToFit="1"/>
      <protection locked="0" hidden="1"/>
    </xf>
    <xf numFmtId="0" fontId="77" fillId="5" borderId="144" xfId="0" applyFont="1" applyFill="1" applyBorder="1" applyAlignment="1" applyProtection="1">
      <alignment horizontal="center" vertical="center" shrinkToFit="1"/>
      <protection locked="0" hidden="1"/>
    </xf>
    <xf numFmtId="0" fontId="77" fillId="5" borderId="145" xfId="0" applyFont="1" applyFill="1" applyBorder="1" applyAlignment="1" applyProtection="1">
      <alignment horizontal="center" vertical="center" shrinkToFit="1"/>
      <protection locked="0" hidden="1"/>
    </xf>
    <xf numFmtId="0" fontId="16" fillId="7" borderId="146" xfId="0" applyFont="1" applyFill="1" applyBorder="1" applyAlignment="1" applyProtection="1">
      <alignment horizontal="center" vertical="center"/>
      <protection hidden="1"/>
    </xf>
    <xf numFmtId="0" fontId="16" fillId="7" borderId="147" xfId="0" applyFont="1" applyFill="1" applyBorder="1" applyAlignment="1" applyProtection="1">
      <alignment horizontal="center" vertical="center"/>
      <protection hidden="1"/>
    </xf>
    <xf numFmtId="0" fontId="16" fillId="7" borderId="148" xfId="0" applyFont="1" applyFill="1" applyBorder="1" applyAlignment="1" applyProtection="1">
      <alignment horizontal="center" vertical="center"/>
      <protection hidden="1"/>
    </xf>
    <xf numFmtId="0" fontId="77" fillId="5" borderId="149" xfId="0" applyFont="1" applyFill="1" applyBorder="1" applyAlignment="1" applyProtection="1">
      <alignment horizontal="center" vertical="center" shrinkToFit="1"/>
      <protection hidden="1"/>
    </xf>
    <xf numFmtId="0" fontId="77" fillId="5" borderId="150" xfId="0" applyFont="1" applyFill="1" applyBorder="1" applyAlignment="1" applyProtection="1">
      <alignment horizontal="center" vertical="center" shrinkToFit="1"/>
      <protection hidden="1"/>
    </xf>
    <xf numFmtId="0" fontId="77" fillId="5" borderId="15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wrapText="1"/>
      <protection hidden="1"/>
    </xf>
    <xf numFmtId="0" fontId="77" fillId="5" borderId="152" xfId="0" applyFont="1" applyFill="1" applyBorder="1" applyAlignment="1" applyProtection="1">
      <alignment horizontal="center" vertical="center" shrinkToFit="1"/>
      <protection locked="0" hidden="1"/>
    </xf>
    <xf numFmtId="0" fontId="16" fillId="7" borderId="153" xfId="0" applyFont="1" applyFill="1" applyBorder="1" applyAlignment="1" applyProtection="1">
      <alignment horizontal="center" vertical="center"/>
      <protection hidden="1"/>
    </xf>
    <xf numFmtId="164" fontId="77" fillId="5" borderId="149" xfId="0" applyNumberFormat="1" applyFont="1" applyFill="1" applyBorder="1" applyAlignment="1" applyProtection="1">
      <alignment horizontal="center" vertical="center" shrinkToFit="1"/>
      <protection hidden="1"/>
    </xf>
    <xf numFmtId="164" fontId="77" fillId="5" borderId="152" xfId="0" applyNumberFormat="1" applyFont="1" applyFill="1" applyBorder="1" applyAlignment="1" applyProtection="1">
      <alignment horizontal="center" vertical="center" shrinkToFit="1"/>
      <protection locked="0" hidden="1"/>
    </xf>
    <xf numFmtId="0" fontId="78" fillId="0" borderId="0" xfId="0" applyFont="1" applyAlignment="1" applyProtection="1">
      <alignment vertical="center"/>
      <protection hidden="1"/>
    </xf>
    <xf numFmtId="49" fontId="66" fillId="16" borderId="24" xfId="0" applyNumberFormat="1" applyFont="1" applyFill="1" applyBorder="1" applyAlignment="1">
      <alignment horizontal="center"/>
    </xf>
    <xf numFmtId="0" fontId="12" fillId="0" borderId="0" xfId="0" applyFont="1" applyAlignment="1" applyProtection="1">
      <alignment vertical="center" shrinkToFit="1"/>
      <protection hidden="1"/>
    </xf>
    <xf numFmtId="0" fontId="49" fillId="0" borderId="0" xfId="0" applyFont="1"/>
    <xf numFmtId="0" fontId="43" fillId="0" borderId="0" xfId="0" applyFont="1" applyAlignment="1" applyProtection="1">
      <alignment vertical="center"/>
      <protection hidden="1"/>
    </xf>
    <xf numFmtId="0" fontId="82" fillId="0" borderId="0" xfId="0" applyFont="1" applyAlignment="1" applyProtection="1">
      <alignment shrinkToFit="1"/>
      <protection hidden="1"/>
    </xf>
    <xf numFmtId="0" fontId="55" fillId="0" borderId="0" xfId="0" applyFont="1" applyAlignment="1" applyProtection="1">
      <alignment vertical="center"/>
      <protection hidden="1"/>
    </xf>
    <xf numFmtId="0" fontId="83" fillId="0" borderId="0" xfId="0" applyFont="1" applyAlignment="1" applyProtection="1">
      <alignment vertical="center"/>
      <protection hidden="1"/>
    </xf>
    <xf numFmtId="0" fontId="83" fillId="0" borderId="0" xfId="0" applyFont="1" applyAlignment="1" applyProtection="1">
      <alignment vertical="center" shrinkToFit="1"/>
      <protection hidden="1"/>
    </xf>
    <xf numFmtId="0" fontId="83" fillId="0" borderId="0" xfId="0" applyFont="1" applyProtection="1">
      <protection hidden="1"/>
    </xf>
    <xf numFmtId="0" fontId="83" fillId="0" borderId="0" xfId="0" applyFont="1" applyAlignment="1" applyProtection="1">
      <alignment horizontal="right"/>
      <protection hidden="1"/>
    </xf>
    <xf numFmtId="9" fontId="32" fillId="0" borderId="49" xfId="0" applyNumberFormat="1" applyFont="1" applyBorder="1" applyAlignment="1">
      <alignment vertical="center" wrapText="1"/>
    </xf>
    <xf numFmtId="0" fontId="32" fillId="0" borderId="57" xfId="0" applyFont="1" applyBorder="1" applyAlignment="1">
      <alignment vertical="center" wrapText="1"/>
    </xf>
    <xf numFmtId="0" fontId="32" fillId="0" borderId="58" xfId="0" applyFont="1" applyBorder="1" applyAlignment="1">
      <alignment vertical="center"/>
    </xf>
    <xf numFmtId="0" fontId="32" fillId="0" borderId="59" xfId="0" applyFont="1" applyBorder="1" applyAlignment="1">
      <alignment vertical="center"/>
    </xf>
    <xf numFmtId="0" fontId="32" fillId="0" borderId="60" xfId="0" applyFont="1" applyBorder="1" applyAlignment="1">
      <alignment vertical="center"/>
    </xf>
    <xf numFmtId="9" fontId="32" fillId="0" borderId="61" xfId="0" applyNumberFormat="1" applyFont="1" applyBorder="1" applyAlignment="1">
      <alignment vertical="center"/>
    </xf>
    <xf numFmtId="0" fontId="32" fillId="0" borderId="62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0" xfId="0" applyFont="1"/>
    <xf numFmtId="0" fontId="32" fillId="0" borderId="54" xfId="0" applyFont="1" applyBorder="1"/>
    <xf numFmtId="0" fontId="32" fillId="0" borderId="55" xfId="0" applyFont="1" applyBorder="1"/>
    <xf numFmtId="0" fontId="32" fillId="0" borderId="56" xfId="0" applyFont="1" applyBorder="1"/>
    <xf numFmtId="9" fontId="32" fillId="0" borderId="49" xfId="0" applyNumberFormat="1" applyFont="1" applyBorder="1" applyAlignment="1">
      <alignment vertical="center"/>
    </xf>
    <xf numFmtId="0" fontId="32" fillId="0" borderId="57" xfId="0" applyFont="1" applyBorder="1" applyAlignment="1">
      <alignment vertical="center"/>
    </xf>
    <xf numFmtId="0" fontId="32" fillId="0" borderId="48" xfId="0" applyFont="1" applyBorder="1" applyAlignment="1">
      <alignment vertical="center" wrapText="1"/>
    </xf>
    <xf numFmtId="0" fontId="32" fillId="0" borderId="49" xfId="0" applyFont="1" applyBorder="1" applyAlignment="1">
      <alignment vertical="center" wrapText="1"/>
    </xf>
    <xf numFmtId="9" fontId="32" fillId="0" borderId="49" xfId="0" applyNumberFormat="1" applyFont="1" applyBorder="1"/>
    <xf numFmtId="0" fontId="32" fillId="0" borderId="57" xfId="0" applyFont="1" applyBorder="1"/>
    <xf numFmtId="0" fontId="32" fillId="0" borderId="49" xfId="0" applyFont="1" applyBorder="1"/>
    <xf numFmtId="0" fontId="32" fillId="0" borderId="54" xfId="0" applyFont="1" applyBorder="1" applyAlignment="1">
      <alignment vertical="center"/>
    </xf>
    <xf numFmtId="0" fontId="32" fillId="0" borderId="55" xfId="0" applyFont="1" applyBorder="1" applyAlignment="1">
      <alignment vertical="center"/>
    </xf>
    <xf numFmtId="0" fontId="32" fillId="0" borderId="56" xfId="0" applyFont="1" applyBorder="1" applyAlignment="1">
      <alignment vertical="center"/>
    </xf>
    <xf numFmtId="0" fontId="32" fillId="0" borderId="48" xfId="0" applyFont="1" applyBorder="1" applyAlignment="1">
      <alignment vertical="center"/>
    </xf>
    <xf numFmtId="0" fontId="32" fillId="0" borderId="49" xfId="0" applyFont="1" applyBorder="1" applyAlignment="1">
      <alignment vertical="center"/>
    </xf>
    <xf numFmtId="9" fontId="32" fillId="0" borderId="49" xfId="1" applyNumberFormat="1" applyFont="1" applyFill="1" applyBorder="1" applyAlignment="1">
      <alignment vertical="center"/>
    </xf>
    <xf numFmtId="0" fontId="32" fillId="0" borderId="57" xfId="1" applyFont="1" applyFill="1" applyBorder="1" applyAlignment="1">
      <alignment vertical="center"/>
    </xf>
    <xf numFmtId="0" fontId="33" fillId="0" borderId="49" xfId="0" applyFont="1" applyBorder="1" applyAlignment="1">
      <alignment vertical="center"/>
    </xf>
    <xf numFmtId="0" fontId="33" fillId="0" borderId="57" xfId="0" applyFont="1" applyBorder="1" applyAlignment="1">
      <alignment vertical="center"/>
    </xf>
    <xf numFmtId="0" fontId="29" fillId="0" borderId="41" xfId="0" applyFont="1" applyBorder="1" applyAlignment="1">
      <alignment vertical="center"/>
    </xf>
    <xf numFmtId="0" fontId="30" fillId="0" borderId="42" xfId="0" applyFont="1" applyBorder="1" applyAlignment="1">
      <alignment vertical="center"/>
    </xf>
    <xf numFmtId="0" fontId="30" fillId="0" borderId="48" xfId="0" applyFont="1" applyBorder="1" applyAlignment="1">
      <alignment vertical="center"/>
    </xf>
    <xf numFmtId="0" fontId="30" fillId="0" borderId="49" xfId="0" applyFont="1" applyBorder="1" applyAlignment="1">
      <alignment vertical="center"/>
    </xf>
    <xf numFmtId="0" fontId="30" fillId="0" borderId="43" xfId="0" applyFont="1" applyBorder="1" applyAlignment="1">
      <alignment vertical="center"/>
    </xf>
    <xf numFmtId="0" fontId="30" fillId="0" borderId="44" xfId="0" applyFont="1" applyBorder="1" applyAlignment="1">
      <alignment vertical="center"/>
    </xf>
    <xf numFmtId="0" fontId="30" fillId="0" borderId="50" xfId="0" applyFont="1" applyBorder="1" applyAlignment="1">
      <alignment vertical="center"/>
    </xf>
    <xf numFmtId="0" fontId="30" fillId="0" borderId="51" xfId="0" applyFont="1" applyBorder="1" applyAlignment="1">
      <alignment vertical="center"/>
    </xf>
    <xf numFmtId="0" fontId="38" fillId="0" borderId="0" xfId="0" applyFont="1" applyAlignment="1">
      <alignment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32" fillId="9" borderId="52" xfId="0" applyFont="1" applyFill="1" applyBorder="1" applyAlignment="1">
      <alignment horizontal="center"/>
    </xf>
    <xf numFmtId="0" fontId="32" fillId="9" borderId="23" xfId="0" applyFont="1" applyFill="1" applyBorder="1" applyAlignment="1">
      <alignment horizontal="center"/>
    </xf>
    <xf numFmtId="0" fontId="32" fillId="9" borderId="52" xfId="0" applyFont="1" applyFill="1" applyBorder="1" applyAlignment="1">
      <alignment horizontal="right"/>
    </xf>
    <xf numFmtId="0" fontId="32" fillId="9" borderId="23" xfId="0" applyFont="1" applyFill="1" applyBorder="1" applyAlignment="1">
      <alignment horizontal="right"/>
    </xf>
    <xf numFmtId="0" fontId="32" fillId="9" borderId="53" xfId="0" applyFont="1" applyFill="1" applyBorder="1" applyAlignment="1">
      <alignment horizontal="right"/>
    </xf>
    <xf numFmtId="0" fontId="31" fillId="9" borderId="52" xfId="1" applyFont="1" applyFill="1" applyBorder="1" applyAlignment="1">
      <alignment horizontal="right"/>
    </xf>
    <xf numFmtId="0" fontId="31" fillId="9" borderId="23" xfId="1" applyFont="1" applyFill="1" applyBorder="1" applyAlignment="1">
      <alignment horizontal="right"/>
    </xf>
    <xf numFmtId="0" fontId="31" fillId="9" borderId="53" xfId="1" applyFont="1" applyFill="1" applyBorder="1" applyAlignment="1">
      <alignment horizontal="right"/>
    </xf>
    <xf numFmtId="0" fontId="28" fillId="0" borderId="4" xfId="0" applyFont="1" applyBorder="1" applyAlignment="1">
      <alignment horizontal="right"/>
    </xf>
    <xf numFmtId="0" fontId="31" fillId="9" borderId="45" xfId="1" applyFont="1" applyFill="1" applyBorder="1" applyAlignment="1">
      <alignment horizontal="right"/>
    </xf>
    <xf numFmtId="0" fontId="31" fillId="9" borderId="46" xfId="1" applyFont="1" applyFill="1" applyBorder="1" applyAlignment="1">
      <alignment horizontal="right"/>
    </xf>
    <xf numFmtId="0" fontId="31" fillId="9" borderId="47" xfId="1" applyFont="1" applyFill="1" applyBorder="1" applyAlignment="1">
      <alignment horizontal="right"/>
    </xf>
    <xf numFmtId="0" fontId="32" fillId="9" borderId="52" xfId="0" applyFont="1" applyFill="1" applyBorder="1" applyAlignment="1">
      <alignment horizontal="right" wrapText="1"/>
    </xf>
    <xf numFmtId="0" fontId="32" fillId="9" borderId="23" xfId="0" applyFont="1" applyFill="1" applyBorder="1" applyAlignment="1">
      <alignment horizontal="right" wrapText="1"/>
    </xf>
    <xf numFmtId="0" fontId="32" fillId="9" borderId="53" xfId="0" applyFont="1" applyFill="1" applyBorder="1" applyAlignment="1">
      <alignment horizontal="right" wrapText="1"/>
    </xf>
    <xf numFmtId="0" fontId="32" fillId="9" borderId="40" xfId="0" applyFont="1" applyFill="1" applyBorder="1" applyAlignment="1">
      <alignment horizontal="right" wrapText="1"/>
    </xf>
    <xf numFmtId="0" fontId="32" fillId="9" borderId="0" xfId="0" applyFont="1" applyFill="1" applyAlignment="1">
      <alignment horizontal="right" wrapText="1"/>
    </xf>
    <xf numFmtId="0" fontId="32" fillId="9" borderId="4" xfId="0" applyFont="1" applyFill="1" applyBorder="1" applyAlignment="1">
      <alignment horizontal="right" wrapText="1"/>
    </xf>
    <xf numFmtId="0" fontId="35" fillId="9" borderId="23" xfId="1" applyFont="1" applyFill="1" applyBorder="1" applyAlignment="1">
      <alignment horizontal="center"/>
    </xf>
    <xf numFmtId="0" fontId="35" fillId="9" borderId="53" xfId="1" applyFont="1" applyFill="1" applyBorder="1" applyAlignment="1">
      <alignment horizontal="center"/>
    </xf>
    <xf numFmtId="0" fontId="32" fillId="9" borderId="40" xfId="0" applyFont="1" applyFill="1" applyBorder="1" applyAlignment="1">
      <alignment horizontal="center" vertical="center" wrapText="1"/>
    </xf>
    <xf numFmtId="0" fontId="32" fillId="9" borderId="0" xfId="0" applyFont="1" applyFill="1" applyAlignment="1">
      <alignment horizontal="center" vertical="center" wrapText="1"/>
    </xf>
    <xf numFmtId="0" fontId="32" fillId="9" borderId="37" xfId="0" applyFont="1" applyFill="1" applyBorder="1" applyAlignment="1">
      <alignment horizontal="center" vertical="center" wrapText="1"/>
    </xf>
    <xf numFmtId="0" fontId="73" fillId="14" borderId="0" xfId="0" applyFont="1" applyFill="1" applyAlignment="1">
      <alignment horizontal="right" vertical="center"/>
    </xf>
    <xf numFmtId="0" fontId="6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3" fillId="20" borderId="0" xfId="0" applyFont="1" applyFill="1" applyAlignment="1" applyProtection="1">
      <alignment horizontal="center"/>
      <protection hidden="1"/>
    </xf>
    <xf numFmtId="0" fontId="47" fillId="19" borderId="0" xfId="0" applyFont="1" applyFill="1" applyAlignment="1" applyProtection="1">
      <alignment horizontal="center" vertical="center" shrinkToFit="1"/>
      <protection hidden="1"/>
    </xf>
    <xf numFmtId="0" fontId="46" fillId="8" borderId="0" xfId="0" applyFont="1" applyFill="1" applyAlignment="1" applyProtection="1">
      <alignment horizontal="center" vertical="center" shrinkToFit="1"/>
      <protection locked="0" hidden="1"/>
    </xf>
    <xf numFmtId="0" fontId="58" fillId="0" borderId="91" xfId="0" applyFont="1" applyBorder="1" applyAlignment="1" applyProtection="1">
      <alignment horizontal="center" shrinkToFit="1"/>
      <protection hidden="1"/>
    </xf>
    <xf numFmtId="0" fontId="55" fillId="0" borderId="120" xfId="0" applyFont="1" applyBorder="1" applyAlignment="1" applyProtection="1">
      <alignment horizontal="center" shrinkToFit="1"/>
      <protection hidden="1"/>
    </xf>
    <xf numFmtId="0" fontId="62" fillId="17" borderId="79" xfId="0" applyFont="1" applyFill="1" applyBorder="1" applyAlignment="1" applyProtection="1">
      <alignment horizontal="center" shrinkToFit="1"/>
      <protection hidden="1"/>
    </xf>
    <xf numFmtId="0" fontId="62" fillId="17" borderId="80" xfId="0" applyFont="1" applyFill="1" applyBorder="1" applyAlignment="1" applyProtection="1">
      <alignment horizontal="center" shrinkToFit="1"/>
      <protection hidden="1"/>
    </xf>
    <xf numFmtId="0" fontId="51" fillId="10" borderId="80" xfId="0" applyFont="1" applyFill="1" applyBorder="1" applyAlignment="1" applyProtection="1">
      <alignment horizontal="center"/>
      <protection locked="0" hidden="1"/>
    </xf>
    <xf numFmtId="0" fontId="51" fillId="10" borderId="81" xfId="0" applyFont="1" applyFill="1" applyBorder="1" applyAlignment="1" applyProtection="1">
      <alignment horizontal="center"/>
      <protection locked="0" hidden="1"/>
    </xf>
    <xf numFmtId="0" fontId="62" fillId="17" borderId="99" xfId="0" applyFont="1" applyFill="1" applyBorder="1" applyAlignment="1" applyProtection="1">
      <alignment horizontal="center" shrinkToFit="1"/>
      <protection hidden="1"/>
    </xf>
    <xf numFmtId="0" fontId="62" fillId="17" borderId="100" xfId="0" applyFont="1" applyFill="1" applyBorder="1" applyAlignment="1" applyProtection="1">
      <alignment horizontal="center" shrinkToFit="1"/>
      <protection hidden="1"/>
    </xf>
    <xf numFmtId="0" fontId="51" fillId="10" borderId="100" xfId="0" applyFont="1" applyFill="1" applyBorder="1" applyAlignment="1" applyProtection="1">
      <alignment horizontal="center"/>
      <protection hidden="1"/>
    </xf>
    <xf numFmtId="0" fontId="51" fillId="10" borderId="101" xfId="0" applyFont="1" applyFill="1" applyBorder="1" applyAlignment="1" applyProtection="1">
      <alignment horizontal="center"/>
      <protection hidden="1"/>
    </xf>
    <xf numFmtId="0" fontId="22" fillId="8" borderId="65" xfId="0" applyFont="1" applyFill="1" applyBorder="1" applyAlignment="1" applyProtection="1">
      <alignment horizontal="center" vertical="center" shrinkToFit="1"/>
      <protection hidden="1"/>
    </xf>
    <xf numFmtId="0" fontId="22" fillId="8" borderId="63" xfId="0" applyFont="1" applyFill="1" applyBorder="1" applyAlignment="1" applyProtection="1">
      <alignment horizontal="center" vertical="center" shrinkToFit="1"/>
      <protection hidden="1"/>
    </xf>
    <xf numFmtId="0" fontId="22" fillId="8" borderId="66" xfId="0" applyFont="1" applyFill="1" applyBorder="1" applyAlignment="1" applyProtection="1">
      <alignment horizontal="center" vertical="center" shrinkToFit="1"/>
      <protection hidden="1"/>
    </xf>
    <xf numFmtId="0" fontId="44" fillId="8" borderId="65" xfId="0" applyFont="1" applyFill="1" applyBorder="1" applyAlignment="1" applyProtection="1">
      <alignment horizontal="center" vertical="center" shrinkToFit="1"/>
      <protection hidden="1"/>
    </xf>
    <xf numFmtId="0" fontId="44" fillId="8" borderId="63" xfId="0" applyFont="1" applyFill="1" applyBorder="1" applyAlignment="1" applyProtection="1">
      <alignment horizontal="center" vertical="center" shrinkToFit="1"/>
      <protection hidden="1"/>
    </xf>
    <xf numFmtId="0" fontId="44" fillId="8" borderId="66" xfId="0" applyFont="1" applyFill="1" applyBorder="1" applyAlignment="1" applyProtection="1">
      <alignment horizontal="center" vertical="center" shrinkToFit="1"/>
      <protection hidden="1"/>
    </xf>
    <xf numFmtId="0" fontId="57" fillId="8" borderId="0" xfId="0" applyFont="1" applyFill="1" applyAlignment="1" applyProtection="1">
      <alignment horizontal="center" vertical="center"/>
      <protection locked="0" hidden="1"/>
    </xf>
    <xf numFmtId="0" fontId="51" fillId="10" borderId="80" xfId="0" applyFont="1" applyFill="1" applyBorder="1" applyAlignment="1" applyProtection="1">
      <alignment horizontal="center"/>
      <protection hidden="1"/>
    </xf>
    <xf numFmtId="0" fontId="51" fillId="10" borderId="81" xfId="0" applyFont="1" applyFill="1" applyBorder="1" applyAlignment="1" applyProtection="1">
      <alignment horizontal="center"/>
      <protection hidden="1"/>
    </xf>
    <xf numFmtId="0" fontId="62" fillId="17" borderId="84" xfId="0" applyFont="1" applyFill="1" applyBorder="1" applyAlignment="1" applyProtection="1">
      <alignment horizontal="center" shrinkToFit="1"/>
      <protection hidden="1"/>
    </xf>
    <xf numFmtId="0" fontId="62" fillId="17" borderId="85" xfId="0" applyFont="1" applyFill="1" applyBorder="1" applyAlignment="1" applyProtection="1">
      <alignment horizontal="center" shrinkToFit="1"/>
      <protection hidden="1"/>
    </xf>
    <xf numFmtId="0" fontId="62" fillId="17" borderId="86" xfId="0" applyFont="1" applyFill="1" applyBorder="1" applyAlignment="1" applyProtection="1">
      <alignment horizontal="center" shrinkToFit="1"/>
      <protection hidden="1"/>
    </xf>
    <xf numFmtId="0" fontId="51" fillId="10" borderId="87" xfId="0" applyFont="1" applyFill="1" applyBorder="1" applyAlignment="1" applyProtection="1">
      <alignment horizontal="center"/>
      <protection hidden="1"/>
    </xf>
    <xf numFmtId="0" fontId="51" fillId="10" borderId="85" xfId="0" applyFont="1" applyFill="1" applyBorder="1" applyAlignment="1" applyProtection="1">
      <alignment horizontal="center"/>
      <protection hidden="1"/>
    </xf>
    <xf numFmtId="0" fontId="51" fillId="10" borderId="88" xfId="0" applyFont="1" applyFill="1" applyBorder="1" applyAlignment="1" applyProtection="1">
      <alignment horizontal="center"/>
      <protection hidden="1"/>
    </xf>
    <xf numFmtId="0" fontId="63" fillId="0" borderId="0" xfId="0" applyFont="1" applyAlignment="1" applyProtection="1">
      <alignment horizontal="center"/>
      <protection hidden="1"/>
    </xf>
    <xf numFmtId="0" fontId="22" fillId="19" borderId="67" xfId="0" applyFont="1" applyFill="1" applyBorder="1" applyAlignment="1" applyProtection="1">
      <alignment horizontal="center" vertical="center" shrinkToFit="1"/>
      <protection hidden="1"/>
    </xf>
    <xf numFmtId="0" fontId="47" fillId="19" borderId="0" xfId="0" applyFont="1" applyFill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/>
      <protection hidden="1"/>
    </xf>
    <xf numFmtId="0" fontId="22" fillId="18" borderId="68" xfId="0" applyFont="1" applyFill="1" applyBorder="1" applyAlignment="1" applyProtection="1">
      <alignment horizontal="center" vertical="center" shrinkToFit="1"/>
      <protection hidden="1"/>
    </xf>
    <xf numFmtId="0" fontId="22" fillId="18" borderId="0" xfId="0" applyFont="1" applyFill="1" applyAlignment="1" applyProtection="1">
      <alignment horizontal="center" vertical="center" shrinkToFit="1"/>
      <protection hidden="1"/>
    </xf>
    <xf numFmtId="0" fontId="22" fillId="18" borderId="83" xfId="0" applyFont="1" applyFill="1" applyBorder="1" applyAlignment="1" applyProtection="1">
      <alignment horizontal="center" vertical="center" shrinkToFit="1"/>
      <protection hidden="1"/>
    </xf>
    <xf numFmtId="0" fontId="5" fillId="3" borderId="64" xfId="1" applyFont="1" applyFill="1" applyBorder="1" applyAlignment="1" applyProtection="1">
      <alignment horizontal="center" vertical="center" shrinkToFit="1"/>
      <protection hidden="1"/>
    </xf>
    <xf numFmtId="0" fontId="5" fillId="3" borderId="64" xfId="0" applyFont="1" applyFill="1" applyBorder="1" applyAlignment="1" applyProtection="1">
      <alignment horizontal="center" vertical="center" shrinkToFit="1"/>
      <protection hidden="1"/>
    </xf>
    <xf numFmtId="0" fontId="5" fillId="3" borderId="82" xfId="0" applyFont="1" applyFill="1" applyBorder="1" applyAlignment="1" applyProtection="1">
      <alignment horizontal="center" vertical="center" shrinkToFit="1"/>
      <protection hidden="1"/>
    </xf>
    <xf numFmtId="0" fontId="22" fillId="15" borderId="82" xfId="0" applyFont="1" applyFill="1" applyBorder="1" applyAlignment="1" applyProtection="1">
      <alignment horizontal="center" vertical="center" shrinkToFit="1"/>
      <protection hidden="1"/>
    </xf>
    <xf numFmtId="0" fontId="22" fillId="15" borderId="64" xfId="0" applyFont="1" applyFill="1" applyBorder="1" applyAlignment="1" applyProtection="1">
      <alignment horizontal="center" vertical="center" shrinkToFit="1"/>
      <protection hidden="1"/>
    </xf>
    <xf numFmtId="0" fontId="6" fillId="3" borderId="64" xfId="1" applyFont="1" applyFill="1" applyBorder="1" applyAlignment="1" applyProtection="1">
      <alignment horizontal="center" vertical="center" shrinkToFit="1"/>
      <protection hidden="1"/>
    </xf>
    <xf numFmtId="0" fontId="5" fillId="3" borderId="82" xfId="1" applyFont="1" applyFill="1" applyBorder="1" applyAlignment="1" applyProtection="1">
      <alignment horizontal="center" vertical="center" shrinkToFit="1"/>
      <protection hidden="1"/>
    </xf>
    <xf numFmtId="0" fontId="39" fillId="3" borderId="64" xfId="1" applyFont="1" applyFill="1" applyBorder="1" applyAlignment="1" applyProtection="1">
      <alignment horizontal="center" vertical="center" wrapText="1" shrinkToFit="1"/>
      <protection hidden="1"/>
    </xf>
    <xf numFmtId="0" fontId="39" fillId="3" borderId="64" xfId="1" applyFont="1" applyFill="1" applyBorder="1" applyAlignment="1" applyProtection="1">
      <alignment horizontal="center" vertical="center" shrinkToFit="1"/>
      <protection hidden="1"/>
    </xf>
    <xf numFmtId="0" fontId="2" fillId="3" borderId="64" xfId="1" applyFont="1" applyFill="1" applyBorder="1" applyAlignment="1" applyProtection="1">
      <alignment horizontal="center" vertical="center" shrinkToFit="1"/>
      <protection hidden="1"/>
    </xf>
    <xf numFmtId="0" fontId="5" fillId="3" borderId="90" xfId="1" applyFont="1" applyFill="1" applyBorder="1" applyAlignment="1" applyProtection="1">
      <alignment horizontal="center" vertical="center" shrinkToFit="1"/>
      <protection locked="0" hidden="1"/>
    </xf>
    <xf numFmtId="0" fontId="5" fillId="3" borderId="91" xfId="1" applyFont="1" applyFill="1" applyBorder="1" applyAlignment="1" applyProtection="1">
      <alignment horizontal="center" vertical="center" shrinkToFit="1"/>
      <protection locked="0" hidden="1"/>
    </xf>
    <xf numFmtId="0" fontId="5" fillId="3" borderId="92" xfId="1" applyFont="1" applyFill="1" applyBorder="1" applyAlignment="1" applyProtection="1">
      <alignment horizontal="center" vertical="center" shrinkToFit="1"/>
      <protection locked="0" hidden="1"/>
    </xf>
    <xf numFmtId="0" fontId="39" fillId="3" borderId="0" xfId="1" applyFont="1" applyFill="1" applyBorder="1" applyAlignment="1" applyProtection="1">
      <alignment horizontal="center" vertical="center" shrinkToFit="1"/>
      <protection hidden="1"/>
    </xf>
    <xf numFmtId="0" fontId="5" fillId="3" borderId="93" xfId="0" applyFont="1" applyFill="1" applyBorder="1" applyAlignment="1" applyProtection="1">
      <alignment horizontal="center" vertical="center" shrinkToFit="1"/>
      <protection hidden="1"/>
    </xf>
    <xf numFmtId="0" fontId="5" fillId="3" borderId="0" xfId="0" applyFont="1" applyFill="1" applyAlignment="1" applyProtection="1">
      <alignment horizontal="center" vertical="center" shrinkToFit="1"/>
      <protection hidden="1"/>
    </xf>
    <xf numFmtId="49" fontId="5" fillId="3" borderId="82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93" xfId="1" applyFont="1" applyFill="1" applyBorder="1" applyAlignment="1" applyProtection="1">
      <alignment horizontal="center" vertical="center" shrinkToFit="1"/>
      <protection hidden="1"/>
    </xf>
    <xf numFmtId="0" fontId="5" fillId="3" borderId="0" xfId="1" applyFont="1" applyFill="1" applyBorder="1" applyAlignment="1" applyProtection="1">
      <alignment horizontal="center" vertical="center" shrinkToFit="1"/>
      <protection hidden="1"/>
    </xf>
    <xf numFmtId="164" fontId="5" fillId="3" borderId="64" xfId="1" applyNumberFormat="1" applyFont="1" applyFill="1" applyBorder="1" applyAlignment="1" applyProtection="1">
      <alignment horizontal="center" vertical="center" shrinkToFit="1"/>
      <protection hidden="1"/>
    </xf>
    <xf numFmtId="164" fontId="5" fillId="3" borderId="82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65" xfId="1" applyFont="1" applyFill="1" applyBorder="1" applyAlignment="1" applyProtection="1">
      <alignment horizontal="center" vertical="center" shrinkToFit="1"/>
      <protection hidden="1"/>
    </xf>
    <xf numFmtId="0" fontId="5" fillId="3" borderId="63" xfId="1" applyFont="1" applyFill="1" applyBorder="1" applyAlignment="1" applyProtection="1">
      <alignment horizontal="center" vertical="center" shrinkToFit="1"/>
      <protection hidden="1"/>
    </xf>
    <xf numFmtId="0" fontId="5" fillId="3" borderId="66" xfId="1" applyFont="1" applyFill="1" applyBorder="1" applyAlignment="1" applyProtection="1">
      <alignment horizontal="center" vertical="center" shrinkToFit="1"/>
      <protection hidden="1"/>
    </xf>
    <xf numFmtId="0" fontId="22" fillId="8" borderId="64" xfId="0" applyFont="1" applyFill="1" applyBorder="1" applyAlignment="1" applyProtection="1">
      <alignment horizontal="center" vertical="center" shrinkToFit="1"/>
      <protection hidden="1"/>
    </xf>
    <xf numFmtId="0" fontId="72" fillId="6" borderId="96" xfId="0" applyFont="1" applyFill="1" applyBorder="1" applyAlignment="1" applyProtection="1">
      <alignment horizontal="center" shrinkToFit="1"/>
      <protection hidden="1"/>
    </xf>
    <xf numFmtId="0" fontId="72" fillId="6" borderId="7" xfId="0" applyFont="1" applyFill="1" applyBorder="1" applyAlignment="1" applyProtection="1">
      <alignment horizontal="center" shrinkToFit="1"/>
      <protection hidden="1"/>
    </xf>
    <xf numFmtId="0" fontId="72" fillId="6" borderId="94" xfId="0" applyFont="1" applyFill="1" applyBorder="1" applyAlignment="1" applyProtection="1">
      <alignment horizontal="center" shrinkToFit="1"/>
      <protection hidden="1"/>
    </xf>
    <xf numFmtId="0" fontId="72" fillId="6" borderId="39" xfId="0" applyFont="1" applyFill="1" applyBorder="1" applyAlignment="1" applyProtection="1">
      <alignment horizontal="center" vertical="center" shrinkToFit="1"/>
      <protection hidden="1"/>
    </xf>
    <xf numFmtId="0" fontId="72" fillId="6" borderId="0" xfId="0" applyFont="1" applyFill="1" applyAlignment="1" applyProtection="1">
      <alignment horizontal="center" vertical="center" shrinkToFit="1"/>
      <protection hidden="1"/>
    </xf>
    <xf numFmtId="0" fontId="72" fillId="6" borderId="97" xfId="0" applyFont="1" applyFill="1" applyBorder="1" applyAlignment="1" applyProtection="1">
      <alignment horizontal="center" vertical="center" shrinkToFit="1"/>
      <protection hidden="1"/>
    </xf>
    <xf numFmtId="165" fontId="69" fillId="16" borderId="6" xfId="0" applyNumberFormat="1" applyFont="1" applyFill="1" applyBorder="1" applyAlignment="1" applyProtection="1">
      <alignment horizontal="center" vertical="center" shrinkToFit="1"/>
      <protection hidden="1"/>
    </xf>
    <xf numFmtId="22" fontId="69" fillId="0" borderId="0" xfId="0" applyNumberFormat="1" applyFont="1" applyAlignment="1" applyProtection="1">
      <alignment horizontal="center" vertical="center" shrinkToFit="1" readingOrder="2"/>
      <protection hidden="1"/>
    </xf>
    <xf numFmtId="0" fontId="79" fillId="0" borderId="76" xfId="0" applyFont="1" applyBorder="1" applyAlignment="1" applyProtection="1">
      <alignment horizontal="center" vertical="center" shrinkToFit="1"/>
      <protection hidden="1"/>
    </xf>
    <xf numFmtId="0" fontId="79" fillId="0" borderId="8" xfId="0" applyFont="1" applyBorder="1" applyAlignment="1" applyProtection="1">
      <alignment horizontal="center" vertical="center" shrinkToFit="1"/>
      <protection hidden="1"/>
    </xf>
    <xf numFmtId="0" fontId="79" fillId="0" borderId="77" xfId="0" applyFont="1" applyBorder="1" applyAlignment="1" applyProtection="1">
      <alignment horizontal="center" vertical="center" shrinkToFit="1"/>
      <protection hidden="1"/>
    </xf>
    <xf numFmtId="0" fontId="79" fillId="0" borderId="6" xfId="0" applyFont="1" applyBorder="1" applyAlignment="1" applyProtection="1">
      <alignment horizontal="center" vertical="center" shrinkToFit="1"/>
      <protection hidden="1"/>
    </xf>
    <xf numFmtId="0" fontId="70" fillId="0" borderId="70" xfId="0" applyFont="1" applyBorder="1" applyAlignment="1" applyProtection="1">
      <alignment horizontal="center" vertical="center" shrinkToFit="1"/>
      <protection hidden="1"/>
    </xf>
    <xf numFmtId="0" fontId="7" fillId="0" borderId="6" xfId="0" applyFont="1" applyBorder="1" applyAlignment="1" applyProtection="1">
      <alignment horizontal="center" vertical="center" shrinkToFit="1"/>
      <protection hidden="1"/>
    </xf>
    <xf numFmtId="0" fontId="54" fillId="11" borderId="3" xfId="0" applyFont="1" applyFill="1" applyBorder="1" applyAlignment="1" applyProtection="1">
      <alignment horizontal="center" vertical="center" wrapText="1" shrinkToFit="1"/>
      <protection hidden="1"/>
    </xf>
    <xf numFmtId="0" fontId="54" fillId="11" borderId="0" xfId="0" applyFont="1" applyFill="1" applyAlignment="1" applyProtection="1">
      <alignment horizontal="center" vertical="center" wrapText="1" shrinkToFit="1"/>
      <protection hidden="1"/>
    </xf>
    <xf numFmtId="165" fontId="71" fillId="3" borderId="6" xfId="0" applyNumberFormat="1" applyFont="1" applyFill="1" applyBorder="1" applyAlignment="1" applyProtection="1">
      <alignment horizontal="right" vertical="center" shrinkToFit="1"/>
      <protection hidden="1"/>
    </xf>
    <xf numFmtId="165" fontId="71" fillId="3" borderId="95" xfId="0" applyNumberFormat="1" applyFont="1" applyFill="1" applyBorder="1" applyAlignment="1" applyProtection="1">
      <alignment horizontal="right" vertical="center" shrinkToFit="1"/>
      <protection hidden="1"/>
    </xf>
    <xf numFmtId="0" fontId="70" fillId="0" borderId="73" xfId="0" applyFont="1" applyBorder="1" applyAlignment="1" applyProtection="1">
      <alignment horizontal="center" vertical="center" shrinkToFit="1"/>
      <protection hidden="1"/>
    </xf>
    <xf numFmtId="0" fontId="70" fillId="0" borderId="74" xfId="0" applyFont="1" applyBorder="1" applyAlignment="1" applyProtection="1">
      <alignment horizontal="center" vertical="center" shrinkToFit="1"/>
      <protection hidden="1"/>
    </xf>
    <xf numFmtId="0" fontId="70" fillId="0" borderId="75" xfId="0" applyFont="1" applyBorder="1" applyAlignment="1" applyProtection="1">
      <alignment horizontal="center" vertical="center" shrinkToFit="1"/>
      <protection hidden="1"/>
    </xf>
    <xf numFmtId="0" fontId="53" fillId="0" borderId="0" xfId="0" applyFont="1" applyAlignment="1" applyProtection="1">
      <alignment horizontal="right" vertical="center" wrapText="1" shrinkToFit="1"/>
      <protection hidden="1"/>
    </xf>
    <xf numFmtId="0" fontId="53" fillId="0" borderId="5" xfId="0" applyFont="1" applyBorder="1" applyAlignment="1" applyProtection="1">
      <alignment horizontal="right" vertical="center" wrapText="1" shrinkToFit="1"/>
      <protection hidden="1"/>
    </xf>
    <xf numFmtId="0" fontId="7" fillId="0" borderId="0" xfId="0" applyFont="1" applyAlignment="1" applyProtection="1">
      <alignment horizontal="center" shrinkToFit="1"/>
      <protection hidden="1"/>
    </xf>
    <xf numFmtId="0" fontId="70" fillId="0" borderId="0" xfId="0" applyFont="1" applyAlignment="1" applyProtection="1">
      <alignment horizontal="center" shrinkToFit="1"/>
      <protection hidden="1"/>
    </xf>
    <xf numFmtId="0" fontId="71" fillId="0" borderId="89" xfId="0" applyFont="1" applyBorder="1" applyAlignment="1" applyProtection="1">
      <alignment horizontal="right" vertical="center" shrinkToFit="1"/>
      <protection hidden="1"/>
    </xf>
    <xf numFmtId="0" fontId="71" fillId="0" borderId="6" xfId="0" applyFont="1" applyBorder="1" applyAlignment="1" applyProtection="1">
      <alignment horizontal="right" vertical="center" shrinkToFit="1"/>
      <protection hidden="1"/>
    </xf>
    <xf numFmtId="0" fontId="70" fillId="0" borderId="7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71" fillId="0" borderId="5" xfId="0" applyFont="1" applyBorder="1" applyAlignment="1" applyProtection="1">
      <alignment horizontal="center" shrinkToFit="1"/>
      <protection hidden="1"/>
    </xf>
    <xf numFmtId="0" fontId="70" fillId="0" borderId="35" xfId="0" applyFont="1" applyBorder="1" applyAlignment="1" applyProtection="1">
      <alignment horizontal="center" vertical="top" shrinkToFit="1"/>
      <protection hidden="1"/>
    </xf>
    <xf numFmtId="0" fontId="70" fillId="0" borderId="36" xfId="0" applyFont="1" applyBorder="1" applyAlignment="1" applyProtection="1">
      <alignment horizontal="center" vertical="top" shrinkToFit="1"/>
      <protection hidden="1"/>
    </xf>
    <xf numFmtId="0" fontId="70" fillId="0" borderId="1" xfId="0" applyFont="1" applyBorder="1" applyAlignment="1" applyProtection="1">
      <alignment horizontal="right" vertical="center" shrinkToFit="1"/>
      <protection hidden="1"/>
    </xf>
    <xf numFmtId="0" fontId="70" fillId="0" borderId="5" xfId="0" applyFont="1" applyBorder="1" applyAlignment="1" applyProtection="1">
      <alignment horizontal="right" vertical="center" shrinkToFit="1"/>
      <protection hidden="1"/>
    </xf>
    <xf numFmtId="0" fontId="70" fillId="0" borderId="98" xfId="0" applyFont="1" applyBorder="1" applyAlignment="1" applyProtection="1">
      <alignment horizontal="right" vertical="center" shrinkToFit="1"/>
      <protection hidden="1"/>
    </xf>
    <xf numFmtId="0" fontId="70" fillId="0" borderId="0" xfId="0" applyFont="1" applyAlignment="1" applyProtection="1">
      <alignment horizontal="right" vertical="center" shrinkToFit="1"/>
      <protection hidden="1"/>
    </xf>
    <xf numFmtId="165" fontId="71" fillId="3" borderId="6" xfId="0" applyNumberFormat="1" applyFont="1" applyFill="1" applyBorder="1" applyAlignment="1" applyProtection="1">
      <alignment horizontal="right" shrinkToFit="1"/>
      <protection hidden="1"/>
    </xf>
    <xf numFmtId="165" fontId="71" fillId="3" borderId="95" xfId="0" applyNumberFormat="1" applyFont="1" applyFill="1" applyBorder="1" applyAlignment="1" applyProtection="1">
      <alignment horizontal="right" shrinkToFit="1"/>
      <protection hidden="1"/>
    </xf>
    <xf numFmtId="0" fontId="0" fillId="15" borderId="114" xfId="0" applyFill="1" applyBorder="1" applyAlignment="1" applyProtection="1">
      <alignment horizontal="right" vertical="center" wrapText="1"/>
      <protection hidden="1"/>
    </xf>
    <xf numFmtId="0" fontId="0" fillId="15" borderId="115" xfId="0" applyFill="1" applyBorder="1" applyAlignment="1" applyProtection="1">
      <alignment horizontal="right" vertical="center" wrapText="1"/>
      <protection hidden="1"/>
    </xf>
    <xf numFmtId="0" fontId="0" fillId="15" borderId="116" xfId="0" applyFill="1" applyBorder="1" applyAlignment="1" applyProtection="1">
      <alignment horizontal="right" vertical="center" wrapText="1"/>
      <protection hidden="1"/>
    </xf>
    <xf numFmtId="0" fontId="0" fillId="15" borderId="117" xfId="0" applyFill="1" applyBorder="1" applyAlignment="1" applyProtection="1">
      <alignment horizontal="right" vertical="center" wrapText="1"/>
      <protection hidden="1"/>
    </xf>
    <xf numFmtId="0" fontId="0" fillId="15" borderId="118" xfId="0" applyFill="1" applyBorder="1" applyAlignment="1" applyProtection="1">
      <alignment horizontal="right" vertical="center" wrapText="1"/>
      <protection hidden="1"/>
    </xf>
    <xf numFmtId="0" fontId="0" fillId="15" borderId="119" xfId="0" applyFill="1" applyBorder="1" applyAlignment="1" applyProtection="1">
      <alignment horizontal="right" vertical="center" wrapText="1"/>
      <protection hidden="1"/>
    </xf>
    <xf numFmtId="0" fontId="0" fillId="15" borderId="115" xfId="0" applyFill="1" applyBorder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71" fillId="0" borderId="89" xfId="0" applyFont="1" applyBorder="1" applyAlignment="1" applyProtection="1">
      <alignment horizontal="center" vertical="center" shrinkToFit="1"/>
      <protection hidden="1"/>
    </xf>
    <xf numFmtId="0" fontId="71" fillId="0" borderId="6" xfId="0" applyFont="1" applyBorder="1" applyAlignment="1" applyProtection="1">
      <alignment horizontal="center" vertical="center" shrinkToFit="1"/>
      <protection hidden="1"/>
    </xf>
    <xf numFmtId="0" fontId="7" fillId="3" borderId="6" xfId="0" applyFont="1" applyFill="1" applyBorder="1" applyAlignment="1" applyProtection="1">
      <alignment horizontal="center" vertical="center" shrinkToFit="1"/>
      <protection hidden="1"/>
    </xf>
    <xf numFmtId="0" fontId="72" fillId="6" borderId="1" xfId="0" applyFont="1" applyFill="1" applyBorder="1" applyAlignment="1" applyProtection="1">
      <alignment horizontal="center" vertical="center" shrinkToFit="1"/>
      <protection hidden="1"/>
    </xf>
    <xf numFmtId="0" fontId="72" fillId="6" borderId="5" xfId="0" applyFont="1" applyFill="1" applyBorder="1" applyAlignment="1" applyProtection="1">
      <alignment horizontal="center" vertical="center" shrinkToFit="1"/>
      <protection hidden="1"/>
    </xf>
    <xf numFmtId="0" fontId="71" fillId="0" borderId="7" xfId="0" applyFont="1" applyBorder="1" applyAlignment="1" applyProtection="1">
      <alignment horizontal="center" vertical="center" shrinkToFit="1"/>
      <protection hidden="1"/>
    </xf>
    <xf numFmtId="0" fontId="71" fillId="0" borderId="0" xfId="0" applyFont="1" applyAlignment="1" applyProtection="1">
      <alignment horizontal="center" vertical="center" shrinkToFit="1"/>
      <protection hidden="1"/>
    </xf>
    <xf numFmtId="0" fontId="71" fillId="0" borderId="5" xfId="0" applyFont="1" applyBorder="1" applyAlignment="1" applyProtection="1">
      <alignment horizontal="center" vertical="center" shrinkToFit="1"/>
      <protection hidden="1"/>
    </xf>
    <xf numFmtId="0" fontId="71" fillId="0" borderId="94" xfId="0" applyFont="1" applyBorder="1" applyAlignment="1" applyProtection="1">
      <alignment horizontal="center" vertical="center" shrinkToFit="1"/>
      <protection hidden="1"/>
    </xf>
    <xf numFmtId="0" fontId="71" fillId="0" borderId="97" xfId="0" applyFont="1" applyBorder="1" applyAlignment="1" applyProtection="1">
      <alignment horizontal="center" vertical="center" shrinkToFit="1"/>
      <protection hidden="1"/>
    </xf>
    <xf numFmtId="0" fontId="71" fillId="0" borderId="98" xfId="0" applyFont="1" applyBorder="1" applyAlignment="1" applyProtection="1">
      <alignment horizontal="center" vertical="center" shrinkToFit="1"/>
      <protection hidden="1"/>
    </xf>
    <xf numFmtId="0" fontId="69" fillId="0" borderId="4" xfId="0" applyFont="1" applyBorder="1" applyAlignment="1" applyProtection="1">
      <alignment horizontal="center" vertical="center" shrinkToFit="1" readingOrder="2"/>
      <protection hidden="1"/>
    </xf>
    <xf numFmtId="0" fontId="71" fillId="0" borderId="96" xfId="0" applyFont="1" applyBorder="1" applyAlignment="1" applyProtection="1">
      <alignment horizontal="center" vertical="center" shrinkToFit="1"/>
      <protection hidden="1"/>
    </xf>
    <xf numFmtId="0" fontId="71" fillId="0" borderId="39" xfId="0" applyFont="1" applyBorder="1" applyAlignment="1" applyProtection="1">
      <alignment horizontal="center" vertical="center" shrinkToFit="1"/>
      <protection hidden="1"/>
    </xf>
    <xf numFmtId="0" fontId="71" fillId="0" borderId="1" xfId="0" applyFont="1" applyBorder="1" applyAlignment="1" applyProtection="1">
      <alignment horizontal="center" vertical="center" shrinkToFit="1"/>
      <protection hidden="1"/>
    </xf>
    <xf numFmtId="165" fontId="7" fillId="3" borderId="7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94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0" xfId="0" applyNumberFormat="1" applyFont="1" applyFill="1" applyAlignment="1" applyProtection="1">
      <alignment horizontal="center" vertical="center" shrinkToFit="1"/>
      <protection hidden="1"/>
    </xf>
    <xf numFmtId="165" fontId="7" fillId="3" borderId="97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5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98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95" xfId="0" applyFont="1" applyFill="1" applyBorder="1" applyAlignment="1" applyProtection="1">
      <alignment horizontal="center" vertical="center" shrinkToFit="1"/>
      <protection hidden="1"/>
    </xf>
    <xf numFmtId="0" fontId="7" fillId="0" borderId="89" xfId="0" applyFont="1" applyBorder="1" applyAlignment="1" applyProtection="1">
      <alignment horizontal="right" vertical="center" shrinkToFit="1"/>
      <protection hidden="1"/>
    </xf>
    <xf numFmtId="0" fontId="7" fillId="0" borderId="6" xfId="0" applyFont="1" applyBorder="1" applyAlignment="1" applyProtection="1">
      <alignment horizontal="right" vertical="center" shrinkToFit="1"/>
      <protection hidden="1"/>
    </xf>
    <xf numFmtId="0" fontId="69" fillId="3" borderId="6" xfId="0" applyFont="1" applyFill="1" applyBorder="1" applyAlignment="1" applyProtection="1">
      <alignment horizontal="right" vertical="center" shrinkToFit="1"/>
      <protection hidden="1"/>
    </xf>
    <xf numFmtId="0" fontId="69" fillId="3" borderId="95" xfId="0" applyFont="1" applyFill="1" applyBorder="1" applyAlignment="1" applyProtection="1">
      <alignment horizontal="right" vertical="center" shrinkToFit="1"/>
      <protection hidden="1"/>
    </xf>
    <xf numFmtId="0" fontId="71" fillId="3" borderId="6" xfId="0" applyFont="1" applyFill="1" applyBorder="1" applyAlignment="1" applyProtection="1">
      <alignment horizontal="center" vertical="center" shrinkToFit="1"/>
      <protection hidden="1"/>
    </xf>
    <xf numFmtId="164" fontId="71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89" xfId="0" applyFont="1" applyBorder="1" applyAlignment="1" applyProtection="1">
      <alignment horizontal="center" vertical="center" shrinkToFit="1"/>
      <protection hidden="1"/>
    </xf>
    <xf numFmtId="0" fontId="69" fillId="16" borderId="89" xfId="0" applyFont="1" applyFill="1" applyBorder="1" applyAlignment="1" applyProtection="1">
      <alignment horizontal="center" vertical="center" shrinkToFit="1"/>
      <protection hidden="1"/>
    </xf>
    <xf numFmtId="0" fontId="69" fillId="16" borderId="6" xfId="0" applyFont="1" applyFill="1" applyBorder="1" applyAlignment="1" applyProtection="1">
      <alignment horizontal="center" vertical="center" shrinkToFit="1"/>
      <protection hidden="1"/>
    </xf>
    <xf numFmtId="0" fontId="71" fillId="0" borderId="96" xfId="0" applyFont="1" applyBorder="1" applyAlignment="1" applyProtection="1">
      <alignment horizontal="right" vertical="center" shrinkToFit="1"/>
      <protection hidden="1"/>
    </xf>
    <xf numFmtId="0" fontId="71" fillId="0" borderId="7" xfId="0" applyFont="1" applyBorder="1" applyAlignment="1" applyProtection="1">
      <alignment horizontal="right" vertical="center" shrinkToFit="1"/>
      <protection hidden="1"/>
    </xf>
    <xf numFmtId="165" fontId="71" fillId="3" borderId="7" xfId="0" applyNumberFormat="1" applyFont="1" applyFill="1" applyBorder="1" applyAlignment="1" applyProtection="1">
      <alignment horizontal="right" vertical="center" shrinkToFit="1"/>
      <protection hidden="1"/>
    </xf>
    <xf numFmtId="165" fontId="71" fillId="3" borderId="94" xfId="0" applyNumberFormat="1" applyFont="1" applyFill="1" applyBorder="1" applyAlignment="1" applyProtection="1">
      <alignment horizontal="right" vertical="center" shrinkToFit="1"/>
      <protection hidden="1"/>
    </xf>
    <xf numFmtId="0" fontId="79" fillId="0" borderId="140" xfId="0" applyFont="1" applyBorder="1" applyAlignment="1" applyProtection="1">
      <alignment horizontal="center" vertical="center" shrinkToFit="1"/>
      <protection hidden="1"/>
    </xf>
    <xf numFmtId="0" fontId="79" fillId="0" borderId="141" xfId="0" applyFont="1" applyBorder="1" applyAlignment="1" applyProtection="1">
      <alignment horizontal="center" vertical="center" shrinkToFit="1"/>
      <protection hidden="1"/>
    </xf>
    <xf numFmtId="0" fontId="38" fillId="3" borderId="135" xfId="1" applyNumberFormat="1" applyFont="1" applyFill="1" applyBorder="1" applyAlignment="1" applyProtection="1">
      <alignment horizontal="center" vertical="center" shrinkToFit="1"/>
      <protection hidden="1"/>
    </xf>
    <xf numFmtId="0" fontId="80" fillId="3" borderId="63" xfId="1" applyNumberFormat="1" applyFont="1" applyFill="1" applyBorder="1" applyAlignment="1" applyProtection="1">
      <alignment horizontal="center" vertical="center" shrinkToFit="1"/>
      <protection hidden="1"/>
    </xf>
    <xf numFmtId="164" fontId="80" fillId="3" borderId="63" xfId="1" applyNumberFormat="1" applyFont="1" applyFill="1" applyBorder="1" applyAlignment="1" applyProtection="1">
      <alignment horizontal="center" vertical="center" shrinkToFit="1"/>
      <protection hidden="1"/>
    </xf>
    <xf numFmtId="49" fontId="80" fillId="3" borderId="63" xfId="1" applyNumberFormat="1" applyFont="1" applyFill="1" applyBorder="1" applyAlignment="1" applyProtection="1">
      <alignment horizontal="center" vertical="center" shrinkToFit="1"/>
      <protection hidden="1"/>
    </xf>
    <xf numFmtId="0" fontId="80" fillId="3" borderId="138" xfId="1" applyNumberFormat="1" applyFont="1" applyFill="1" applyBorder="1" applyAlignment="1" applyProtection="1">
      <alignment horizontal="center" vertical="center" shrinkToFit="1"/>
      <protection hidden="1"/>
    </xf>
    <xf numFmtId="0" fontId="79" fillId="3" borderId="63" xfId="0" applyFont="1" applyFill="1" applyBorder="1" applyAlignment="1" applyProtection="1">
      <alignment horizontal="center" vertical="center" shrinkToFit="1"/>
      <protection hidden="1"/>
    </xf>
    <xf numFmtId="0" fontId="79" fillId="3" borderId="137" xfId="0" applyFont="1" applyFill="1" applyBorder="1" applyAlignment="1" applyProtection="1">
      <alignment horizontal="center" vertical="center" shrinkToFit="1"/>
      <protection hidden="1"/>
    </xf>
    <xf numFmtId="0" fontId="79" fillId="3" borderId="138" xfId="0" applyFont="1" applyFill="1" applyBorder="1" applyAlignment="1" applyProtection="1">
      <alignment horizontal="center" vertical="center" shrinkToFit="1"/>
      <protection hidden="1"/>
    </xf>
    <xf numFmtId="0" fontId="79" fillId="3" borderId="139" xfId="0" applyFont="1" applyFill="1" applyBorder="1" applyAlignment="1" applyProtection="1">
      <alignment horizontal="center" vertical="center" shrinkToFit="1"/>
      <protection hidden="1"/>
    </xf>
    <xf numFmtId="0" fontId="81" fillId="3" borderId="135" xfId="0" applyFont="1" applyFill="1" applyBorder="1" applyAlignment="1" applyProtection="1">
      <alignment horizontal="center" vertical="center" shrinkToFit="1"/>
      <protection hidden="1"/>
    </xf>
    <xf numFmtId="0" fontId="81" fillId="3" borderId="136" xfId="0" applyFont="1" applyFill="1" applyBorder="1" applyAlignment="1" applyProtection="1">
      <alignment horizontal="center" vertical="center" shrinkToFit="1"/>
      <protection hidden="1"/>
    </xf>
    <xf numFmtId="0" fontId="14" fillId="0" borderId="9" xfId="0" applyFont="1" applyBorder="1" applyAlignment="1" applyProtection="1">
      <alignment horizontal="center" vertical="center" textRotation="90"/>
      <protection hidden="1"/>
    </xf>
    <xf numFmtId="0" fontId="14" fillId="0" borderId="38" xfId="0" applyFont="1" applyBorder="1" applyAlignment="1" applyProtection="1">
      <alignment horizontal="center" vertical="center" textRotation="90"/>
      <protection hidden="1"/>
    </xf>
    <xf numFmtId="0" fontId="65" fillId="20" borderId="9" xfId="0" applyFont="1" applyFill="1" applyBorder="1" applyAlignment="1">
      <alignment horizontal="center" vertical="center"/>
    </xf>
    <xf numFmtId="0" fontId="65" fillId="20" borderId="38" xfId="0" applyFont="1" applyFill="1" applyBorder="1" applyAlignment="1">
      <alignment horizontal="center" vertical="center"/>
    </xf>
    <xf numFmtId="0" fontId="3" fillId="7" borderId="131" xfId="0" applyFont="1" applyFill="1" applyBorder="1" applyAlignment="1">
      <alignment horizontal="center" vertical="center" textRotation="90" wrapText="1"/>
    </xf>
    <xf numFmtId="0" fontId="3" fillId="7" borderId="132" xfId="0" applyFont="1" applyFill="1" applyBorder="1" applyAlignment="1">
      <alignment horizontal="center" vertical="center" textRotation="90" wrapText="1"/>
    </xf>
    <xf numFmtId="0" fontId="21" fillId="4" borderId="25" xfId="0" applyFont="1" applyFill="1" applyBorder="1" applyAlignment="1" applyProtection="1">
      <alignment horizontal="center" vertical="center"/>
      <protection hidden="1"/>
    </xf>
    <xf numFmtId="0" fontId="21" fillId="4" borderId="28" xfId="0" applyFont="1" applyFill="1" applyBorder="1" applyAlignment="1" applyProtection="1">
      <alignment horizontal="center" vertical="center"/>
      <protection hidden="1"/>
    </xf>
    <xf numFmtId="0" fontId="45" fillId="20" borderId="111" xfId="0" applyFont="1" applyFill="1" applyBorder="1" applyAlignment="1">
      <alignment horizontal="center" vertical="center" textRotation="90" wrapText="1"/>
    </xf>
    <xf numFmtId="0" fontId="45" fillId="20" borderId="107" xfId="0" applyFont="1" applyFill="1" applyBorder="1" applyAlignment="1">
      <alignment horizontal="center" vertical="center" textRotation="90" wrapText="1"/>
    </xf>
    <xf numFmtId="0" fontId="3" fillId="7" borderId="122" xfId="0" applyFont="1" applyFill="1" applyBorder="1" applyAlignment="1">
      <alignment horizontal="center" vertical="center" textRotation="90" wrapText="1"/>
    </xf>
    <xf numFmtId="0" fontId="3" fillId="7" borderId="121" xfId="0" applyFont="1" applyFill="1" applyBorder="1" applyAlignment="1">
      <alignment horizontal="center" vertical="center" textRotation="90" wrapText="1"/>
    </xf>
    <xf numFmtId="0" fontId="22" fillId="20" borderId="9" xfId="0" applyFont="1" applyFill="1" applyBorder="1" applyAlignment="1">
      <alignment horizontal="center" vertical="center" wrapText="1"/>
    </xf>
    <xf numFmtId="0" fontId="22" fillId="20" borderId="38" xfId="0" applyFont="1" applyFill="1" applyBorder="1" applyAlignment="1">
      <alignment horizontal="center" vertical="center" wrapText="1"/>
    </xf>
    <xf numFmtId="0" fontId="22" fillId="20" borderId="110" xfId="0" applyFont="1" applyFill="1" applyBorder="1" applyAlignment="1">
      <alignment horizontal="center" vertical="center" wrapText="1"/>
    </xf>
    <xf numFmtId="0" fontId="22" fillId="20" borderId="106" xfId="0" applyFont="1" applyFill="1" applyBorder="1" applyAlignment="1">
      <alignment horizontal="center" vertical="center" wrapText="1"/>
    </xf>
    <xf numFmtId="0" fontId="3" fillId="7" borderId="134" xfId="0" applyFont="1" applyFill="1" applyBorder="1" applyAlignment="1">
      <alignment horizontal="center" vertical="center" textRotation="90" wrapText="1"/>
    </xf>
    <xf numFmtId="0" fontId="45" fillId="20" borderId="9" xfId="0" applyFont="1" applyFill="1" applyBorder="1" applyAlignment="1">
      <alignment horizontal="center" vertical="center" textRotation="90" wrapText="1"/>
    </xf>
    <xf numFmtId="0" fontId="45" fillId="20" borderId="38" xfId="0" applyFont="1" applyFill="1" applyBorder="1" applyAlignment="1">
      <alignment horizontal="center" vertical="center" textRotation="90" wrapText="1"/>
    </xf>
    <xf numFmtId="0" fontId="3" fillId="7" borderId="131" xfId="0" applyFont="1" applyFill="1" applyBorder="1" applyAlignment="1">
      <alignment horizontal="center" vertical="center"/>
    </xf>
    <xf numFmtId="0" fontId="3" fillId="7" borderId="132" xfId="0" applyFont="1" applyFill="1" applyBorder="1" applyAlignment="1">
      <alignment horizontal="center" vertical="center"/>
    </xf>
    <xf numFmtId="0" fontId="45" fillId="20" borderId="10" xfId="0" applyFont="1" applyFill="1" applyBorder="1" applyAlignment="1">
      <alignment horizontal="center" vertical="center"/>
    </xf>
    <xf numFmtId="0" fontId="3" fillId="7" borderId="121" xfId="0" applyFont="1" applyFill="1" applyBorder="1" applyAlignment="1">
      <alignment horizontal="center" vertical="center"/>
    </xf>
    <xf numFmtId="0" fontId="65" fillId="20" borderId="111" xfId="0" applyFont="1" applyFill="1" applyBorder="1" applyAlignment="1">
      <alignment horizontal="center" vertical="center"/>
    </xf>
    <xf numFmtId="0" fontId="65" fillId="20" borderId="107" xfId="0" applyFont="1" applyFill="1" applyBorder="1" applyAlignment="1">
      <alignment horizontal="center" vertical="center"/>
    </xf>
    <xf numFmtId="0" fontId="22" fillId="20" borderId="111" xfId="0" applyFont="1" applyFill="1" applyBorder="1" applyAlignment="1" applyProtection="1">
      <alignment horizontal="center" vertical="center" wrapText="1"/>
      <protection hidden="1"/>
    </xf>
    <xf numFmtId="0" fontId="22" fillId="20" borderId="107" xfId="0" applyFont="1" applyFill="1" applyBorder="1" applyAlignment="1" applyProtection="1">
      <alignment horizontal="center" vertical="center" wrapText="1"/>
      <protection hidden="1"/>
    </xf>
    <xf numFmtId="0" fontId="65" fillId="20" borderId="110" xfId="0" applyFont="1" applyFill="1" applyBorder="1" applyAlignment="1">
      <alignment horizontal="center" vertical="center"/>
    </xf>
    <xf numFmtId="0" fontId="65" fillId="20" borderId="106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133" xfId="0" applyFont="1" applyFill="1" applyBorder="1" applyAlignment="1">
      <alignment horizontal="center" vertical="center"/>
    </xf>
    <xf numFmtId="0" fontId="22" fillId="20" borderId="108" xfId="0" applyFont="1" applyFill="1" applyBorder="1" applyAlignment="1" applyProtection="1">
      <alignment horizontal="center" vertical="center" wrapText="1"/>
      <protection hidden="1"/>
    </xf>
    <xf numFmtId="0" fontId="22" fillId="20" borderId="111" xfId="0" applyFont="1" applyFill="1" applyBorder="1" applyAlignment="1">
      <alignment horizontal="center" vertical="center" wrapText="1"/>
    </xf>
    <xf numFmtId="0" fontId="22" fillId="20" borderId="107" xfId="0" applyFont="1" applyFill="1" applyBorder="1" applyAlignment="1">
      <alignment horizontal="center" vertical="center" wrapText="1"/>
    </xf>
    <xf numFmtId="0" fontId="45" fillId="20" borderId="10" xfId="0" applyFont="1" applyFill="1" applyBorder="1" applyAlignment="1">
      <alignment horizontal="center" vertical="center" wrapText="1"/>
    </xf>
    <xf numFmtId="0" fontId="45" fillId="20" borderId="110" xfId="0" applyFont="1" applyFill="1" applyBorder="1" applyAlignment="1">
      <alignment horizontal="center" vertical="center" textRotation="90"/>
    </xf>
    <xf numFmtId="0" fontId="45" fillId="20" borderId="106" xfId="0" applyFont="1" applyFill="1" applyBorder="1" applyAlignment="1">
      <alignment horizontal="center" vertical="center" textRotation="90"/>
    </xf>
    <xf numFmtId="0" fontId="22" fillId="20" borderId="10" xfId="0" applyFont="1" applyFill="1" applyBorder="1" applyAlignment="1">
      <alignment horizontal="center" vertical="center"/>
    </xf>
    <xf numFmtId="0" fontId="3" fillId="7" borderId="133" xfId="0" applyFont="1" applyFill="1" applyBorder="1" applyAlignment="1">
      <alignment horizontal="center" vertical="center" textRotation="90" wrapText="1"/>
    </xf>
    <xf numFmtId="0" fontId="3" fillId="7" borderId="11" xfId="0" applyFont="1" applyFill="1" applyBorder="1" applyAlignment="1">
      <alignment horizontal="center" vertical="center" textRotation="90" wrapText="1"/>
    </xf>
    <xf numFmtId="0" fontId="3" fillId="7" borderId="34" xfId="0" applyFont="1" applyFill="1" applyBorder="1" applyAlignment="1">
      <alignment horizontal="center" vertical="center" textRotation="90" wrapText="1"/>
    </xf>
    <xf numFmtId="0" fontId="3" fillId="7" borderId="134" xfId="0" applyFont="1" applyFill="1" applyBorder="1" applyAlignment="1">
      <alignment horizontal="center" vertical="center"/>
    </xf>
    <xf numFmtId="0" fontId="3" fillId="7" borderId="89" xfId="0" applyFont="1" applyFill="1" applyBorder="1" applyAlignment="1">
      <alignment horizontal="center" vertical="center"/>
    </xf>
    <xf numFmtId="0" fontId="3" fillId="7" borderId="123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3" fillId="17" borderId="89" xfId="0" applyFont="1" applyFill="1" applyBorder="1" applyAlignment="1">
      <alignment horizontal="center" vertical="center"/>
    </xf>
    <xf numFmtId="0" fontId="3" fillId="17" borderId="123" xfId="0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104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/>
    </xf>
    <xf numFmtId="0" fontId="15" fillId="0" borderId="10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09" xfId="0" applyFont="1" applyBorder="1" applyAlignment="1">
      <alignment horizontal="center" vertical="center"/>
    </xf>
    <xf numFmtId="0" fontId="15" fillId="0" borderId="105" xfId="0" applyFont="1" applyBorder="1" applyAlignment="1" applyProtection="1">
      <alignment horizontal="center" vertical="center"/>
      <protection hidden="1"/>
    </xf>
    <xf numFmtId="0" fontId="15" fillId="0" borderId="109" xfId="0" applyFont="1" applyBorder="1" applyAlignment="1" applyProtection="1">
      <alignment horizontal="center" vertical="center"/>
      <protection hidden="1"/>
    </xf>
    <xf numFmtId="0" fontId="15" fillId="0" borderId="106" xfId="0" applyFont="1" applyBorder="1" applyAlignment="1" applyProtection="1">
      <alignment horizontal="center" vertical="center"/>
      <protection hidden="1"/>
    </xf>
    <xf numFmtId="0" fontId="15" fillId="0" borderId="38" xfId="0" applyFont="1" applyBorder="1" applyAlignment="1" applyProtection="1">
      <alignment horizontal="center" vertical="center"/>
      <protection hidden="1"/>
    </xf>
    <xf numFmtId="0" fontId="15" fillId="0" borderId="108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106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107" xfId="0" applyFont="1" applyBorder="1" applyAlignment="1">
      <alignment horizontal="center" vertical="center"/>
    </xf>
    <xf numFmtId="0" fontId="21" fillId="4" borderId="26" xfId="0" applyFont="1" applyFill="1" applyBorder="1" applyAlignment="1" applyProtection="1">
      <alignment horizontal="center" vertical="center"/>
      <protection hidden="1"/>
    </xf>
    <xf numFmtId="0" fontId="21" fillId="4" borderId="29" xfId="0" applyFont="1" applyFill="1" applyBorder="1" applyAlignment="1" applyProtection="1">
      <alignment horizontal="center" vertical="center"/>
      <protection hidden="1"/>
    </xf>
    <xf numFmtId="0" fontId="15" fillId="13" borderId="16" xfId="0" applyFont="1" applyFill="1" applyBorder="1" applyAlignment="1" applyProtection="1">
      <alignment horizontal="center" vertical="center"/>
      <protection hidden="1"/>
    </xf>
    <xf numFmtId="0" fontId="15" fillId="13" borderId="20" xfId="0" applyFont="1" applyFill="1" applyBorder="1" applyAlignment="1" applyProtection="1">
      <alignment horizontal="center" vertical="center"/>
      <protection hidden="1"/>
    </xf>
    <xf numFmtId="0" fontId="19" fillId="12" borderId="0" xfId="0" applyFont="1" applyFill="1" applyAlignment="1" applyProtection="1">
      <alignment horizontal="center" vertical="center"/>
      <protection hidden="1"/>
    </xf>
    <xf numFmtId="0" fontId="19" fillId="12" borderId="14" xfId="0" applyFont="1" applyFill="1" applyBorder="1" applyAlignment="1" applyProtection="1">
      <alignment horizontal="center" vertical="center"/>
      <protection hidden="1"/>
    </xf>
    <xf numFmtId="0" fontId="21" fillId="4" borderId="31" xfId="0" applyFont="1" applyFill="1" applyBorder="1" applyAlignment="1" applyProtection="1">
      <alignment horizontal="center" vertical="center"/>
      <protection hidden="1"/>
    </xf>
    <xf numFmtId="0" fontId="21" fillId="4" borderId="32" xfId="0" applyFont="1" applyFill="1" applyBorder="1" applyAlignment="1" applyProtection="1">
      <alignment horizontal="center" vertical="center"/>
      <protection hidden="1"/>
    </xf>
    <xf numFmtId="0" fontId="21" fillId="4" borderId="33" xfId="0" applyFont="1" applyFill="1" applyBorder="1" applyAlignment="1" applyProtection="1">
      <alignment horizontal="center" vertical="center"/>
      <protection hidden="1"/>
    </xf>
    <xf numFmtId="0" fontId="21" fillId="4" borderId="27" xfId="0" applyFont="1" applyFill="1" applyBorder="1" applyAlignment="1" applyProtection="1">
      <alignment horizontal="center" vertical="center"/>
      <protection hidden="1"/>
    </xf>
    <xf numFmtId="0" fontId="21" fillId="4" borderId="30" xfId="0" applyFont="1" applyFill="1" applyBorder="1" applyAlignment="1" applyProtection="1">
      <alignment horizontal="center" vertical="center"/>
      <protection hidden="1"/>
    </xf>
    <xf numFmtId="0" fontId="15" fillId="13" borderId="21" xfId="0" applyFont="1" applyFill="1" applyBorder="1" applyAlignment="1" applyProtection="1">
      <alignment horizontal="center" vertical="center"/>
      <protection hidden="1"/>
    </xf>
    <xf numFmtId="0" fontId="15" fillId="13" borderId="22" xfId="0" applyFont="1" applyFill="1" applyBorder="1" applyAlignment="1" applyProtection="1">
      <alignment horizontal="center" vertical="center"/>
      <protection hidden="1"/>
    </xf>
    <xf numFmtId="0" fontId="76" fillId="9" borderId="77" xfId="0" applyFont="1" applyFill="1" applyBorder="1" applyAlignment="1" applyProtection="1">
      <alignment horizontal="center" vertical="center"/>
      <protection hidden="1"/>
    </xf>
    <xf numFmtId="0" fontId="76" fillId="9" borderId="6" xfId="0" applyFont="1" applyFill="1" applyBorder="1" applyAlignment="1" applyProtection="1">
      <alignment horizontal="center" vertical="center"/>
      <protection hidden="1"/>
    </xf>
    <xf numFmtId="0" fontId="76" fillId="9" borderId="123" xfId="0" applyFont="1" applyFill="1" applyBorder="1" applyAlignment="1" applyProtection="1">
      <alignment horizontal="center" vertical="center"/>
      <protection hidden="1"/>
    </xf>
    <xf numFmtId="0" fontId="76" fillId="9" borderId="124" xfId="0" applyFont="1" applyFill="1" applyBorder="1" applyAlignment="1" applyProtection="1">
      <alignment horizontal="center" vertical="center"/>
      <protection hidden="1"/>
    </xf>
    <xf numFmtId="0" fontId="76" fillId="9" borderId="125" xfId="0" applyFont="1" applyFill="1" applyBorder="1" applyAlignment="1" applyProtection="1">
      <alignment horizontal="center" vertical="center"/>
      <protection hidden="1"/>
    </xf>
    <xf numFmtId="0" fontId="76" fillId="9" borderId="126" xfId="0" applyFont="1" applyFill="1" applyBorder="1" applyAlignment="1" applyProtection="1">
      <alignment horizontal="center" vertical="center"/>
      <protection hidden="1"/>
    </xf>
    <xf numFmtId="0" fontId="76" fillId="9" borderId="78" xfId="0" applyFont="1" applyFill="1" applyBorder="1" applyAlignment="1" applyProtection="1">
      <alignment horizontal="center" vertical="center"/>
      <protection hidden="1"/>
    </xf>
    <xf numFmtId="0" fontId="76" fillId="9" borderId="127" xfId="0" applyFont="1" applyFill="1" applyBorder="1" applyAlignment="1" applyProtection="1">
      <alignment horizontal="center" vertical="center"/>
      <protection hidden="1"/>
    </xf>
    <xf numFmtId="0" fontId="76" fillId="9" borderId="128" xfId="0" applyFont="1" applyFill="1" applyBorder="1" applyAlignment="1" applyProtection="1">
      <alignment horizontal="center" vertical="center"/>
      <protection hidden="1"/>
    </xf>
    <xf numFmtId="0" fontId="76" fillId="9" borderId="129" xfId="0" applyFont="1" applyFill="1" applyBorder="1" applyAlignment="1" applyProtection="1">
      <alignment horizontal="center" vertical="center"/>
      <protection hidden="1"/>
    </xf>
    <xf numFmtId="0" fontId="76" fillId="9" borderId="130" xfId="0" applyFont="1" applyFill="1" applyBorder="1" applyAlignment="1" applyProtection="1">
      <alignment horizontal="center" vertical="center"/>
      <protection hidden="1"/>
    </xf>
  </cellXfs>
  <cellStyles count="7">
    <cellStyle name="Normal 2" xfId="2" xr:uid="{00000000-0005-0000-0000-000002000000}"/>
    <cellStyle name="Normal 2 2" xfId="3" xr:uid="{00000000-0005-0000-0000-000003000000}"/>
    <cellStyle name="Normal 4" xfId="4" xr:uid="{00000000-0005-0000-0000-000004000000}"/>
    <cellStyle name="ارتباط تشعبي" xfId="1" builtinId="8"/>
    <cellStyle name="عادي" xfId="0" builtinId="0"/>
    <cellStyle name="عادي 2" xfId="5" xr:uid="{00000000-0005-0000-0000-000005000000}"/>
    <cellStyle name="عادي 2 2" xfId="6" xr:uid="{00000000-0005-0000-0000-000006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/>
        <u val="double"/>
      </font>
      <fill>
        <patternFill>
          <bgColor rgb="FF00206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8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8BB206E7-BF58-478C-B8B6-3EC9FD23543F}"/>
            </a:ext>
          </a:extLst>
        </xdr:cNvPr>
        <xdr:cNvSpPr/>
      </xdr:nvSpPr>
      <xdr:spPr>
        <a:xfrm>
          <a:off x="1012115070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6</xdr:col>
      <xdr:colOff>1043940</xdr:colOff>
      <xdr:row>7</xdr:row>
      <xdr:rowOff>106680</xdr:rowOff>
    </xdr:from>
    <xdr:to>
      <xdr:col>8</xdr:col>
      <xdr:colOff>76200</xdr:colOff>
      <xdr:row>7</xdr:row>
      <xdr:rowOff>365760</xdr:rowOff>
    </xdr:to>
    <xdr:sp macro="" textlink="">
      <xdr:nvSpPr>
        <xdr:cNvPr id="3" name="سهم: لليسار 2">
          <a:extLst>
            <a:ext uri="{FF2B5EF4-FFF2-40B4-BE49-F238E27FC236}">
              <a16:creationId xmlns:a16="http://schemas.microsoft.com/office/drawing/2014/main" id="{586E0036-FB7B-4D61-8220-7A67C0839176}"/>
            </a:ext>
          </a:extLst>
        </xdr:cNvPr>
        <xdr:cNvSpPr/>
      </xdr:nvSpPr>
      <xdr:spPr>
        <a:xfrm rot="10800000">
          <a:off x="11235255660" y="2560320"/>
          <a:ext cx="73914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7</xdr:col>
      <xdr:colOff>175260</xdr:colOff>
      <xdr:row>10</xdr:row>
      <xdr:rowOff>175260</xdr:rowOff>
    </xdr:from>
    <xdr:to>
      <xdr:col>9</xdr:col>
      <xdr:colOff>342900</xdr:colOff>
      <xdr:row>11</xdr:row>
      <xdr:rowOff>7620</xdr:rowOff>
    </xdr:to>
    <xdr:sp macro="" textlink="">
      <xdr:nvSpPr>
        <xdr:cNvPr id="4" name="سهم: لليسار 3">
          <a:extLst>
            <a:ext uri="{FF2B5EF4-FFF2-40B4-BE49-F238E27FC236}">
              <a16:creationId xmlns:a16="http://schemas.microsoft.com/office/drawing/2014/main" id="{F5587180-01B7-CF95-BE73-055B94301554}"/>
            </a:ext>
          </a:extLst>
        </xdr:cNvPr>
        <xdr:cNvSpPr/>
      </xdr:nvSpPr>
      <xdr:spPr>
        <a:xfrm rot="10800000">
          <a:off x="11234745120" y="3771900"/>
          <a:ext cx="73914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47</xdr:row>
      <xdr:rowOff>211454</xdr:rowOff>
    </xdr:from>
    <xdr:to>
      <xdr:col>16</xdr:col>
      <xdr:colOff>38100</xdr:colOff>
      <xdr:row>49</xdr:row>
      <xdr:rowOff>66674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8C37488C-6F18-4ADC-AF49-2D9C2E9CD5FF}"/>
            </a:ext>
          </a:extLst>
        </xdr:cNvPr>
        <xdr:cNvSpPr txBox="1"/>
      </xdr:nvSpPr>
      <xdr:spPr>
        <a:xfrm>
          <a:off x="9972118740" y="10102214"/>
          <a:ext cx="611314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Y" sz="1600" b="0">
              <a:latin typeface="Sakkal Majalla" pitchFamily="2" charset="-78"/>
              <a:cs typeface="Sakkal Majalla" pitchFamily="2" charset="-78"/>
            </a:rPr>
            <a:t>عنوان </a:t>
          </a:r>
          <a:r>
            <a:rPr lang="ar-SA" sz="1600" b="0">
              <a:latin typeface="Sakkal Majalla" pitchFamily="2" charset="-78"/>
              <a:cs typeface="Sakkal Majalla" pitchFamily="2" charset="-78"/>
            </a:rPr>
            <a:t>مركز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 التعليم المفتوح : دمشق - المزة - جانب المدينة الجامعية  | ص.ب /</a:t>
          </a:r>
          <a:r>
            <a:rPr lang="en-US" sz="1600" b="0" baseline="0">
              <a:latin typeface="Sakkal Majalla" pitchFamily="2" charset="-78"/>
              <a:cs typeface="Sakkal Majalla" pitchFamily="2" charset="-78"/>
            </a:rPr>
            <a:t>35063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/</a:t>
          </a:r>
          <a:endParaRPr lang="ar-SY" sz="1600" b="0">
            <a:latin typeface="Sakkal Majalla" pitchFamily="2" charset="-78"/>
            <a:cs typeface="Sakkal Majalla" pitchFamily="2" charset="-78"/>
          </a:endParaRPr>
        </a:p>
      </xdr:txBody>
    </xdr:sp>
    <xdr:clientData/>
  </xdr:twoCellAnchor>
  <xdr:twoCellAnchor>
    <xdr:from>
      <xdr:col>1</xdr:col>
      <xdr:colOff>19050</xdr:colOff>
      <xdr:row>48</xdr:row>
      <xdr:rowOff>180976</xdr:rowOff>
    </xdr:from>
    <xdr:to>
      <xdr:col>15</xdr:col>
      <xdr:colOff>300990</xdr:colOff>
      <xdr:row>51</xdr:row>
      <xdr:rowOff>1906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71CDA3A-6E09-401E-8568-1A006B43F4E8}"/>
            </a:ext>
          </a:extLst>
        </xdr:cNvPr>
        <xdr:cNvSpPr txBox="1"/>
      </xdr:nvSpPr>
      <xdr:spPr>
        <a:xfrm>
          <a:off x="9972160650" y="10285096"/>
          <a:ext cx="6118860" cy="54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www.damascusuniversity.edu.sy/ol     |          damascusuniversity.ol</a:t>
          </a:r>
          <a:r>
            <a:rPr lang="en-US" sz="1600" b="0" u="none" baseline="0">
              <a:latin typeface="Sakkal Majalla" panose="02000000000000000000" pitchFamily="2" charset="-78"/>
              <a:cs typeface="Sakkal Majalla" panose="02000000000000000000" pitchFamily="2" charset="-78"/>
            </a:rPr>
            <a:t>     </a:t>
          </a:r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|          </a:t>
          </a:r>
          <a:r>
            <a:rPr lang="en-US" sz="1600" b="0" u="none">
              <a:solidFill>
                <a:schemeClr val="dk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damascusuniversity_ol   </a:t>
          </a:r>
        </a:p>
      </xdr:txBody>
    </xdr:sp>
    <xdr:clientData/>
  </xdr:twoCellAnchor>
  <xdr:twoCellAnchor editAs="oneCell">
    <xdr:from>
      <xdr:col>4</xdr:col>
      <xdr:colOff>376767</xdr:colOff>
      <xdr:row>48</xdr:row>
      <xdr:rowOff>230717</xdr:rowOff>
    </xdr:from>
    <xdr:to>
      <xdr:col>5</xdr:col>
      <xdr:colOff>218652</xdr:colOff>
      <xdr:row>50</xdr:row>
      <xdr:rowOff>71205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8204598-18B8-4051-A55A-C27B5DF6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7812681" y="10424584"/>
          <a:ext cx="273685" cy="272288"/>
        </a:xfrm>
        <a:prstGeom prst="rect">
          <a:avLst/>
        </a:prstGeom>
      </xdr:spPr>
    </xdr:pic>
    <xdr:clientData/>
  </xdr:twoCellAnchor>
  <xdr:twoCellAnchor editAs="oneCell">
    <xdr:from>
      <xdr:col>9</xdr:col>
      <xdr:colOff>120933</xdr:colOff>
      <xdr:row>48</xdr:row>
      <xdr:rowOff>244193</xdr:rowOff>
    </xdr:from>
    <xdr:to>
      <xdr:col>9</xdr:col>
      <xdr:colOff>344592</xdr:colOff>
      <xdr:row>50</xdr:row>
      <xdr:rowOff>31466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B68B9F7-3DCF-4ECF-9BF9-74455701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5959541" y="10438060"/>
          <a:ext cx="223659" cy="219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&#1603;&#1604;&#1610;&#1577;%20&#1575;&#1604;&#1581;&#1602;&#1608;&#1602;/Lenovo/Lenovo/user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&#1603;&#1604;&#1610;&#1577;%20&#1575;&#1604;&#1581;&#1602;&#1608;&#1602;/Lenovo/Lenovo/user/TOSHIBA/AppData/Roaming/Microsoft/My%20Documents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showGridLines="0" showRowColHeaders="0" rightToLeft="1" tabSelected="1" workbookViewId="0">
      <selection activeCell="N10" sqref="N10"/>
    </sheetView>
  </sheetViews>
  <sheetFormatPr defaultColWidth="9" defaultRowHeight="16.8" x14ac:dyDescent="0.5"/>
  <cols>
    <col min="1" max="1" width="2.19921875" style="14" customWidth="1"/>
    <col min="2" max="2" width="4.296875" style="14" customWidth="1"/>
    <col min="3" max="6" width="9" style="14"/>
    <col min="7" max="7" width="1.296875" style="14" customWidth="1"/>
    <col min="8" max="8" width="12.796875" style="14" customWidth="1"/>
    <col min="9" max="9" width="16.8984375" style="14" customWidth="1"/>
    <col min="10" max="10" width="5" style="14" customWidth="1"/>
    <col min="11" max="11" width="9" style="14"/>
    <col min="12" max="12" width="2.796875" style="14" customWidth="1"/>
    <col min="13" max="14" width="9" style="14"/>
    <col min="15" max="15" width="3.296875" style="14" customWidth="1"/>
    <col min="16" max="17" width="9" style="14"/>
    <col min="18" max="18" width="4.796875" style="14" customWidth="1"/>
    <col min="19" max="19" width="2" style="14" customWidth="1"/>
    <col min="20" max="20" width="8.8984375" style="14" customWidth="1"/>
    <col min="21" max="21" width="15.296875" style="14" customWidth="1"/>
    <col min="22" max="16384" width="9" style="14"/>
  </cols>
  <sheetData>
    <row r="1" spans="1:22" ht="27" thickBot="1" x14ac:dyDescent="0.75">
      <c r="B1" s="230" t="s">
        <v>0</v>
      </c>
      <c r="C1" s="230"/>
      <c r="D1" s="230"/>
      <c r="E1" s="230"/>
      <c r="F1" s="230"/>
      <c r="G1" s="230"/>
      <c r="H1" s="230"/>
      <c r="I1" s="230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</row>
    <row r="2" spans="1:22" ht="19.5" customHeight="1" thickBot="1" x14ac:dyDescent="0.7">
      <c r="B2" s="239" t="s">
        <v>1</v>
      </c>
      <c r="C2" s="239"/>
      <c r="D2" s="239"/>
      <c r="E2" s="239"/>
      <c r="F2" s="239"/>
      <c r="G2" s="239"/>
      <c r="H2" s="239"/>
      <c r="I2" s="239"/>
      <c r="J2" s="15"/>
      <c r="K2" s="220"/>
      <c r="L2" s="221"/>
      <c r="M2" s="221"/>
      <c r="N2" s="221"/>
      <c r="O2" s="221"/>
      <c r="P2" s="221"/>
      <c r="Q2" s="221"/>
      <c r="R2" s="221"/>
      <c r="S2" s="221"/>
      <c r="T2" s="224"/>
      <c r="U2" s="225"/>
    </row>
    <row r="3" spans="1:22" ht="22.5" customHeight="1" thickBot="1" x14ac:dyDescent="0.7">
      <c r="A3" s="16">
        <v>1</v>
      </c>
      <c r="B3" s="240" t="s">
        <v>2</v>
      </c>
      <c r="C3" s="241"/>
      <c r="D3" s="241"/>
      <c r="E3" s="241"/>
      <c r="F3" s="241"/>
      <c r="G3" s="241"/>
      <c r="H3" s="241"/>
      <c r="I3" s="242"/>
      <c r="K3" s="222"/>
      <c r="L3" s="223"/>
      <c r="M3" s="223"/>
      <c r="N3" s="223"/>
      <c r="O3" s="223"/>
      <c r="P3" s="223"/>
      <c r="Q3" s="223"/>
      <c r="R3" s="223"/>
      <c r="S3" s="223"/>
      <c r="T3" s="226"/>
      <c r="U3" s="227"/>
    </row>
    <row r="4" spans="1:22" ht="22.5" customHeight="1" thickBot="1" x14ac:dyDescent="0.7">
      <c r="A4" s="16">
        <v>2</v>
      </c>
      <c r="B4" s="236" t="s">
        <v>3</v>
      </c>
      <c r="C4" s="237"/>
      <c r="D4" s="237"/>
      <c r="E4" s="237"/>
      <c r="F4" s="237"/>
      <c r="G4" s="237"/>
      <c r="H4" s="237"/>
      <c r="I4" s="238"/>
      <c r="K4" s="211"/>
      <c r="L4" s="212"/>
      <c r="M4" s="212"/>
      <c r="N4" s="212"/>
      <c r="O4" s="212"/>
      <c r="P4" s="212"/>
      <c r="Q4" s="212"/>
      <c r="R4" s="212"/>
      <c r="S4" s="213"/>
      <c r="T4" s="216"/>
      <c r="U4" s="217"/>
    </row>
    <row r="5" spans="1:22" ht="22.5" customHeight="1" thickBot="1" x14ac:dyDescent="0.7">
      <c r="A5" s="16"/>
      <c r="B5" s="231" t="s">
        <v>4</v>
      </c>
      <c r="C5" s="232"/>
      <c r="D5" s="232"/>
      <c r="E5" s="232"/>
      <c r="F5" s="232"/>
      <c r="G5" s="232"/>
      <c r="H5" s="232"/>
      <c r="I5" s="17"/>
      <c r="K5" s="214"/>
      <c r="L5" s="215"/>
      <c r="M5" s="215"/>
      <c r="N5" s="215"/>
      <c r="O5" s="215"/>
      <c r="P5" s="215"/>
      <c r="Q5" s="215"/>
      <c r="R5" s="215"/>
      <c r="S5" s="215"/>
      <c r="T5" s="216"/>
      <c r="U5" s="217"/>
    </row>
    <row r="6" spans="1:22" ht="22.5" customHeight="1" thickBot="1" x14ac:dyDescent="0.7">
      <c r="A6" s="16"/>
      <c r="B6" s="233" t="s">
        <v>5</v>
      </c>
      <c r="C6" s="234"/>
      <c r="D6" s="234"/>
      <c r="E6" s="234"/>
      <c r="F6" s="234"/>
      <c r="G6" s="234"/>
      <c r="H6" s="234"/>
      <c r="I6" s="235"/>
      <c r="K6" s="214"/>
      <c r="L6" s="215"/>
      <c r="M6" s="215"/>
      <c r="N6" s="215"/>
      <c r="O6" s="215"/>
      <c r="P6" s="215"/>
      <c r="Q6" s="215"/>
      <c r="R6" s="215"/>
      <c r="S6" s="215"/>
      <c r="T6" s="218"/>
      <c r="U6" s="219"/>
    </row>
    <row r="7" spans="1:22" ht="22.5" customHeight="1" thickBot="1" x14ac:dyDescent="0.75">
      <c r="A7" s="16">
        <v>3</v>
      </c>
      <c r="B7" s="231" t="s">
        <v>6</v>
      </c>
      <c r="C7" s="232"/>
      <c r="D7" s="232"/>
      <c r="E7" s="232"/>
      <c r="F7" s="232"/>
      <c r="G7" s="232"/>
      <c r="H7" s="249" t="s">
        <v>7</v>
      </c>
      <c r="I7" s="250"/>
      <c r="K7" s="201"/>
      <c r="L7" s="202"/>
      <c r="M7" s="202"/>
      <c r="N7" s="202"/>
      <c r="O7" s="202"/>
      <c r="P7" s="202"/>
      <c r="Q7" s="202"/>
      <c r="R7" s="202"/>
      <c r="S7" s="203"/>
      <c r="T7" s="204"/>
      <c r="U7" s="205"/>
      <c r="V7" s="18"/>
    </row>
    <row r="8" spans="1:22" ht="22.5" customHeight="1" x14ac:dyDescent="0.65">
      <c r="A8" s="16">
        <v>4</v>
      </c>
      <c r="B8" s="251" t="s">
        <v>3510</v>
      </c>
      <c r="C8" s="251"/>
      <c r="D8" s="251"/>
      <c r="E8" s="251"/>
      <c r="F8" s="251"/>
      <c r="G8" s="251"/>
      <c r="H8" s="251"/>
      <c r="I8" s="251"/>
      <c r="J8" s="18"/>
      <c r="K8" s="206"/>
      <c r="L8" s="207"/>
      <c r="M8" s="207"/>
      <c r="N8" s="207"/>
      <c r="O8" s="207"/>
      <c r="P8" s="207"/>
      <c r="Q8" s="207"/>
      <c r="R8" s="207"/>
      <c r="S8" s="207"/>
      <c r="T8" s="208"/>
      <c r="U8" s="209"/>
    </row>
    <row r="9" spans="1:22" ht="22.5" customHeight="1" x14ac:dyDescent="0.65">
      <c r="A9" s="16"/>
      <c r="B9" s="252"/>
      <c r="C9" s="252"/>
      <c r="D9" s="252"/>
      <c r="E9" s="252"/>
      <c r="F9" s="252"/>
      <c r="G9" s="252"/>
      <c r="H9" s="252"/>
      <c r="I9" s="252"/>
      <c r="J9" s="19"/>
      <c r="K9" s="206"/>
      <c r="L9" s="207"/>
      <c r="M9" s="207"/>
      <c r="N9" s="207"/>
      <c r="O9" s="207"/>
      <c r="P9" s="207"/>
      <c r="Q9" s="207"/>
      <c r="R9" s="207"/>
      <c r="S9" s="207"/>
      <c r="T9" s="210"/>
      <c r="U9" s="209"/>
    </row>
    <row r="10" spans="1:22" ht="22.5" customHeight="1" x14ac:dyDescent="0.65">
      <c r="A10" s="16"/>
      <c r="B10" s="252"/>
      <c r="C10" s="252"/>
      <c r="D10" s="252"/>
      <c r="E10" s="252"/>
      <c r="F10" s="252"/>
      <c r="G10" s="252"/>
      <c r="H10" s="252"/>
      <c r="I10" s="252"/>
      <c r="K10" s="211"/>
      <c r="L10" s="212"/>
      <c r="M10" s="212"/>
      <c r="N10" s="212"/>
      <c r="O10" s="212"/>
      <c r="P10" s="212"/>
      <c r="Q10" s="212"/>
      <c r="R10" s="212"/>
      <c r="S10" s="213"/>
      <c r="T10" s="190"/>
      <c r="U10" s="191"/>
    </row>
    <row r="11" spans="1:22" ht="22.5" customHeight="1" x14ac:dyDescent="0.65">
      <c r="A11" s="16"/>
      <c r="B11" s="252"/>
      <c r="C11" s="252"/>
      <c r="D11" s="252"/>
      <c r="E11" s="252"/>
      <c r="F11" s="252"/>
      <c r="G11" s="252"/>
      <c r="H11" s="252"/>
      <c r="I11" s="252"/>
      <c r="K11" s="201"/>
      <c r="L11" s="202"/>
      <c r="M11" s="202"/>
      <c r="N11" s="202"/>
      <c r="O11" s="202"/>
      <c r="P11" s="202"/>
      <c r="Q11" s="202"/>
      <c r="R11" s="202"/>
      <c r="S11" s="203"/>
      <c r="T11" s="190"/>
      <c r="U11" s="191"/>
    </row>
    <row r="12" spans="1:22" ht="22.5" customHeight="1" thickBot="1" x14ac:dyDescent="0.7">
      <c r="A12" s="16"/>
      <c r="B12" s="253"/>
      <c r="C12" s="253"/>
      <c r="D12" s="253"/>
      <c r="E12" s="253"/>
      <c r="F12" s="253"/>
      <c r="G12" s="253"/>
      <c r="H12" s="253"/>
      <c r="I12" s="253"/>
      <c r="K12" s="192"/>
      <c r="L12" s="193"/>
      <c r="M12" s="193"/>
      <c r="N12" s="193"/>
      <c r="O12" s="193"/>
      <c r="P12" s="193"/>
      <c r="Q12" s="193"/>
      <c r="R12" s="193"/>
      <c r="S12" s="194"/>
      <c r="T12" s="195"/>
      <c r="U12" s="196"/>
    </row>
    <row r="13" spans="1:22" ht="22.5" customHeight="1" thickBot="1" x14ac:dyDescent="0.7">
      <c r="A13" s="16">
        <v>5</v>
      </c>
      <c r="B13" s="243" t="s">
        <v>8</v>
      </c>
      <c r="C13" s="244"/>
      <c r="D13" s="244"/>
      <c r="E13" s="244"/>
      <c r="F13" s="244"/>
      <c r="G13" s="244"/>
      <c r="H13" s="244"/>
      <c r="I13" s="245"/>
      <c r="K13" s="197"/>
      <c r="L13" s="198"/>
      <c r="M13" s="198"/>
      <c r="N13" s="198"/>
      <c r="O13" s="198"/>
      <c r="P13" s="198"/>
      <c r="Q13" s="198"/>
      <c r="R13" s="198"/>
      <c r="S13" s="198"/>
      <c r="T13" s="198"/>
      <c r="U13" s="198"/>
    </row>
    <row r="14" spans="1:22" ht="22.5" customHeight="1" x14ac:dyDescent="0.65">
      <c r="A14" s="16"/>
      <c r="B14" s="246" t="s">
        <v>3511</v>
      </c>
      <c r="C14" s="246"/>
      <c r="D14" s="246"/>
      <c r="E14" s="246"/>
      <c r="F14" s="246"/>
      <c r="G14" s="246"/>
      <c r="H14" s="246"/>
      <c r="I14" s="246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</row>
    <row r="15" spans="1:22" ht="3.75" customHeight="1" x14ac:dyDescent="0.65">
      <c r="A15" s="16"/>
      <c r="B15" s="247"/>
      <c r="C15" s="247"/>
      <c r="D15" s="247"/>
      <c r="E15" s="247"/>
      <c r="F15" s="247"/>
      <c r="G15" s="247"/>
      <c r="H15" s="247"/>
      <c r="I15" s="247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</row>
    <row r="16" spans="1:22" ht="26.25" customHeight="1" x14ac:dyDescent="0.65">
      <c r="A16" s="16">
        <v>6</v>
      </c>
      <c r="B16" s="247"/>
      <c r="C16" s="247"/>
      <c r="D16" s="247"/>
      <c r="E16" s="247"/>
      <c r="F16" s="247"/>
      <c r="G16" s="247"/>
      <c r="H16" s="247"/>
      <c r="I16" s="247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</row>
    <row r="17" spans="2:21" ht="19.5" customHeight="1" x14ac:dyDescent="0.5">
      <c r="B17" s="247"/>
      <c r="C17" s="247"/>
      <c r="D17" s="247"/>
      <c r="E17" s="247"/>
      <c r="F17" s="247"/>
      <c r="G17" s="247"/>
      <c r="H17" s="247"/>
      <c r="I17" s="247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</row>
    <row r="18" spans="2:21" ht="19.5" customHeight="1" x14ac:dyDescent="0.65">
      <c r="B18" s="247"/>
      <c r="C18" s="247"/>
      <c r="D18" s="247"/>
      <c r="E18" s="247"/>
      <c r="F18" s="247"/>
      <c r="G18" s="247"/>
      <c r="H18" s="247"/>
      <c r="I18" s="247"/>
      <c r="K18" s="20"/>
      <c r="M18" s="199"/>
      <c r="N18" s="199"/>
      <c r="O18" s="199"/>
      <c r="P18" s="21"/>
      <c r="Q18" s="200"/>
      <c r="R18" s="200"/>
      <c r="S18" s="20"/>
      <c r="T18" s="20"/>
      <c r="U18" s="20"/>
    </row>
    <row r="19" spans="2:21" ht="21.75" customHeight="1" thickBot="1" x14ac:dyDescent="0.55000000000000004">
      <c r="B19" s="248"/>
      <c r="C19" s="248"/>
      <c r="D19" s="248"/>
      <c r="E19" s="248"/>
      <c r="F19" s="248"/>
      <c r="G19" s="248"/>
      <c r="H19" s="248"/>
      <c r="I19" s="248"/>
    </row>
    <row r="20" spans="2:21" ht="3.75" customHeight="1" x14ac:dyDescent="0.5"/>
    <row r="21" spans="2:21" ht="35.25" customHeight="1" x14ac:dyDescent="0.7"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</row>
    <row r="22" spans="2:21" ht="14.25" customHeight="1" x14ac:dyDescent="0.7"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</row>
    <row r="23" spans="2:21" ht="15" customHeight="1" x14ac:dyDescent="0.7"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</row>
  </sheetData>
  <mergeCells count="11">
    <mergeCell ref="B13:I13"/>
    <mergeCell ref="B14:I19"/>
    <mergeCell ref="B7:G7"/>
    <mergeCell ref="H7:I7"/>
    <mergeCell ref="B8:I12"/>
    <mergeCell ref="B1:I1"/>
    <mergeCell ref="B5:H5"/>
    <mergeCell ref="B6:I6"/>
    <mergeCell ref="B4:I4"/>
    <mergeCell ref="B2:I2"/>
    <mergeCell ref="B3:I3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6"/>
  <dimension ref="A1:R91"/>
  <sheetViews>
    <sheetView showGridLines="0" rightToLeft="1" workbookViewId="0">
      <selection activeCell="C1" sqref="C1"/>
    </sheetView>
  </sheetViews>
  <sheetFormatPr defaultColWidth="9" defaultRowHeight="13.8" x14ac:dyDescent="0.25"/>
  <cols>
    <col min="1" max="7" width="18.59765625" customWidth="1"/>
    <col min="8" max="8" width="4.296875" customWidth="1"/>
    <col min="9" max="9" width="3.19921875" customWidth="1"/>
    <col min="10" max="10" width="8.19921875" customWidth="1"/>
    <col min="11" max="11" width="6.19921875" customWidth="1"/>
    <col min="12" max="12" width="13.796875" customWidth="1"/>
    <col min="13" max="14" width="11" customWidth="1"/>
    <col min="15" max="15" width="15.296875" customWidth="1"/>
    <col min="16" max="16" width="37.09765625" customWidth="1"/>
    <col min="17" max="17" width="20" style="3" customWidth="1"/>
    <col min="18" max="18" width="18.296875" style="3" customWidth="1"/>
    <col min="19" max="19" width="16.19921875" customWidth="1"/>
  </cols>
  <sheetData>
    <row r="1" spans="1:16" ht="25.95" customHeight="1" x14ac:dyDescent="0.25">
      <c r="A1" s="254" t="s">
        <v>9</v>
      </c>
      <c r="B1" s="254"/>
      <c r="C1" s="100"/>
      <c r="D1" s="93" t="str">
        <f>IFERROR(VLOOKUP(C1,ورقة2!$A$2:$Z$2760,2,0),"")</f>
        <v/>
      </c>
      <c r="M1" s="126"/>
    </row>
    <row r="2" spans="1:16" ht="40.200000000000003" customHeight="1" x14ac:dyDescent="0.25">
      <c r="A2" s="255" t="e">
        <f>VLOOKUP(C1,ورقة2!A1:AC2760,22,0)</f>
        <v>#N/A</v>
      </c>
      <c r="B2" s="255"/>
      <c r="C2" s="255"/>
      <c r="D2" s="255"/>
      <c r="E2" s="255"/>
      <c r="F2" s="255"/>
    </row>
    <row r="3" spans="1:16" ht="14.4" thickBot="1" x14ac:dyDescent="0.3">
      <c r="A3" s="256" t="s">
        <v>10</v>
      </c>
      <c r="B3" s="256"/>
      <c r="C3" s="256"/>
      <c r="D3" s="256"/>
      <c r="E3" s="256"/>
      <c r="F3" s="256"/>
    </row>
    <row r="4" spans="1:16" ht="23.25" customHeight="1" thickTop="1" x14ac:dyDescent="0.25">
      <c r="A4" s="162" t="s">
        <v>21</v>
      </c>
      <c r="B4" s="162" t="s">
        <v>22</v>
      </c>
      <c r="C4" s="162" t="s">
        <v>23</v>
      </c>
      <c r="D4" s="163" t="s">
        <v>24</v>
      </c>
      <c r="E4" s="163" t="s">
        <v>25</v>
      </c>
      <c r="F4" s="162" t="s">
        <v>26</v>
      </c>
      <c r="G4" s="164" t="s">
        <v>36</v>
      </c>
    </row>
    <row r="5" spans="1:16" s="13" customFormat="1" ht="33.75" customHeight="1" thickBot="1" x14ac:dyDescent="0.3">
      <c r="A5" s="165"/>
      <c r="B5" s="166"/>
      <c r="C5" s="166"/>
      <c r="D5" s="165"/>
      <c r="E5" s="165"/>
      <c r="F5" s="166"/>
      <c r="G5" s="167"/>
    </row>
    <row r="6" spans="1:16" s="13" customFormat="1" ht="33.75" customHeight="1" thickTop="1" x14ac:dyDescent="0.25">
      <c r="A6" s="168" t="s">
        <v>53</v>
      </c>
      <c r="B6" s="169" t="s">
        <v>54</v>
      </c>
      <c r="C6" s="169" t="s">
        <v>11</v>
      </c>
      <c r="D6" s="169" t="s">
        <v>12</v>
      </c>
      <c r="E6" s="169" t="s">
        <v>13</v>
      </c>
      <c r="F6" s="170" t="s">
        <v>14</v>
      </c>
      <c r="G6" s="1"/>
    </row>
    <row r="7" spans="1:16" ht="23.25" customHeight="1" x14ac:dyDescent="0.25">
      <c r="A7" s="171" t="e">
        <f>IF(A8&lt;&gt;"",A8,VLOOKUP($C$1,ورقة2!A2:P2760,3,0))</f>
        <v>#N/A</v>
      </c>
      <c r="B7" s="172" t="e">
        <f>IF(B8&lt;&gt;"",B8,VLOOKUP($C$1,ورقة2!A2:P2760,4,0))</f>
        <v>#N/A</v>
      </c>
      <c r="C7" s="172" t="e">
        <f>UPPER(IF(C8&lt;&gt;"",C8,VLOOKUP($C$1,ورقة2!A2:P2760,13,0)))</f>
        <v>#N/A</v>
      </c>
      <c r="D7" s="172" t="e">
        <f>UPPER(IF(D8&lt;&gt;"",D8,VLOOKUP($C$1,ورقة2!A2:P2760,14,0)))</f>
        <v>#N/A</v>
      </c>
      <c r="E7" s="172" t="e">
        <f>UPPER(IF(E8&lt;&gt;"",E8,VLOOKUP($C$1,ورقة2!A2:P2760,15,0)))</f>
        <v>#N/A</v>
      </c>
      <c r="F7" s="173" t="e">
        <f>UPPER(IF(F8&lt;&gt;"",F8,VLOOKUP($C$1,ورقة2!A2:P2760,16,0)))</f>
        <v>#N/A</v>
      </c>
      <c r="G7" s="174"/>
    </row>
    <row r="8" spans="1:16" ht="33.75" customHeight="1" thickBot="1" x14ac:dyDescent="0.3">
      <c r="A8" s="175"/>
      <c r="B8" s="166"/>
      <c r="C8" s="166"/>
      <c r="D8" s="166"/>
      <c r="E8" s="166"/>
      <c r="F8" s="167"/>
      <c r="H8" s="179"/>
      <c r="I8" s="179"/>
      <c r="J8" s="179" t="s">
        <v>3074</v>
      </c>
      <c r="K8" s="179"/>
      <c r="L8" s="179"/>
      <c r="M8" s="179"/>
      <c r="N8" s="179"/>
      <c r="O8" s="179"/>
      <c r="P8" s="179"/>
    </row>
    <row r="9" spans="1:16" ht="33.75" customHeight="1" thickTop="1" x14ac:dyDescent="0.25">
      <c r="A9" s="176" t="s">
        <v>43</v>
      </c>
      <c r="B9" s="162" t="s">
        <v>44</v>
      </c>
      <c r="C9" s="162" t="s">
        <v>45</v>
      </c>
      <c r="D9" s="164" t="s">
        <v>46</v>
      </c>
      <c r="E9" s="176" t="s">
        <v>33</v>
      </c>
      <c r="F9" s="162" t="s">
        <v>34</v>
      </c>
      <c r="G9" s="164" t="s">
        <v>35</v>
      </c>
    </row>
    <row r="10" spans="1:16" ht="23.25" customHeight="1" x14ac:dyDescent="0.25">
      <c r="A10" s="177" t="e">
        <f>IF(A11&lt;&gt;"",A11,IF(VLOOKUP($C$1,ورقة2!A2:P2760,6,0)="","",VLOOKUP($C$1,ورقة2!A2:P2760,6,0)))</f>
        <v>#N/A</v>
      </c>
      <c r="B10" s="172" t="e">
        <f>IF(B11&lt;&gt;"",B11,VLOOKUP($C$1,ورقة2!A2:P2760,7,0))</f>
        <v>#N/A</v>
      </c>
      <c r="C10" s="172" t="e">
        <f>IF(C11&lt;&gt;"",C11,VLOOKUP($C$1,ورقة2!A2:P2760,8,0))</f>
        <v>#N/A</v>
      </c>
      <c r="D10" s="173" t="e">
        <f>IF(D11&lt;&gt;"",D11,VLOOKUP($C$1,ورقة2!A2:P2760,5,0))</f>
        <v>#N/A</v>
      </c>
      <c r="E10" s="171" t="e">
        <f>IF(E11&lt;&gt;"",E11,VLOOKUP($C$1,ورقة2!A2:P2760,10,0))</f>
        <v>#N/A</v>
      </c>
      <c r="F10" s="172" t="e">
        <f>IF(F11&lt;&gt;"",F11,VLOOKUP($C$1,ورقة2!A2:P2760,11,0))</f>
        <v>#N/A</v>
      </c>
      <c r="G10" s="173" t="e">
        <f>IF(G11&lt;&gt;"",G11,VLOOKUP($C$1,ورقة2!A2:P2760,12,0))</f>
        <v>#N/A</v>
      </c>
    </row>
    <row r="11" spans="1:16" ht="33.75" customHeight="1" thickBot="1" x14ac:dyDescent="0.3">
      <c r="A11" s="178"/>
      <c r="B11" s="166"/>
      <c r="C11" s="166"/>
      <c r="D11" s="167"/>
      <c r="E11" s="175"/>
      <c r="F11" s="166"/>
      <c r="G11" s="167"/>
      <c r="K11" s="179" t="s">
        <v>3074</v>
      </c>
    </row>
    <row r="12" spans="1:16" ht="14.4" thickTop="1" x14ac:dyDescent="0.25"/>
    <row r="18" spans="4:12" x14ac:dyDescent="0.25">
      <c r="D18">
        <v>2023</v>
      </c>
    </row>
    <row r="19" spans="4:12" x14ac:dyDescent="0.25">
      <c r="D19">
        <v>2022</v>
      </c>
      <c r="G19" s="2"/>
      <c r="I19" s="101"/>
      <c r="J19" t="s">
        <v>2097</v>
      </c>
      <c r="L19" t="s">
        <v>17</v>
      </c>
    </row>
    <row r="20" spans="4:12" x14ac:dyDescent="0.25">
      <c r="D20">
        <v>2021</v>
      </c>
      <c r="F20" t="s">
        <v>77</v>
      </c>
      <c r="G20" s="125" t="s">
        <v>1044</v>
      </c>
      <c r="H20" s="13"/>
      <c r="I20" s="102" t="s">
        <v>18</v>
      </c>
      <c r="J20" t="s">
        <v>19</v>
      </c>
      <c r="K20" s="13"/>
      <c r="L20" t="s">
        <v>20</v>
      </c>
    </row>
    <row r="21" spans="4:12" x14ac:dyDescent="0.25">
      <c r="D21">
        <v>2020</v>
      </c>
      <c r="F21" t="s">
        <v>78</v>
      </c>
      <c r="G21" s="125" t="s">
        <v>15</v>
      </c>
      <c r="I21" s="102" t="s">
        <v>27</v>
      </c>
      <c r="J21" t="s">
        <v>28</v>
      </c>
      <c r="L21" t="s">
        <v>29</v>
      </c>
    </row>
    <row r="22" spans="4:12" x14ac:dyDescent="0.25">
      <c r="D22">
        <v>2019</v>
      </c>
      <c r="G22" s="125" t="s">
        <v>3075</v>
      </c>
      <c r="I22" s="102" t="s">
        <v>30</v>
      </c>
      <c r="J22" t="s">
        <v>31</v>
      </c>
      <c r="L22" t="s">
        <v>32</v>
      </c>
    </row>
    <row r="23" spans="4:12" x14ac:dyDescent="0.25">
      <c r="D23">
        <v>2018</v>
      </c>
      <c r="I23" s="102" t="s">
        <v>37</v>
      </c>
      <c r="J23" t="s">
        <v>38</v>
      </c>
      <c r="L23" t="s">
        <v>39</v>
      </c>
    </row>
    <row r="24" spans="4:12" x14ac:dyDescent="0.25">
      <c r="D24">
        <v>2017</v>
      </c>
      <c r="I24" s="102" t="s">
        <v>40</v>
      </c>
      <c r="J24" t="s">
        <v>41</v>
      </c>
      <c r="L24" t="s">
        <v>42</v>
      </c>
    </row>
    <row r="25" spans="4:12" x14ac:dyDescent="0.25">
      <c r="D25">
        <v>2016</v>
      </c>
      <c r="I25" s="102" t="s">
        <v>47</v>
      </c>
      <c r="J25" t="s">
        <v>48</v>
      </c>
      <c r="L25" t="s">
        <v>49</v>
      </c>
    </row>
    <row r="26" spans="4:12" x14ac:dyDescent="0.25">
      <c r="D26">
        <v>2015</v>
      </c>
      <c r="I26" s="102" t="s">
        <v>50</v>
      </c>
      <c r="J26" t="s">
        <v>51</v>
      </c>
      <c r="L26" t="s">
        <v>52</v>
      </c>
    </row>
    <row r="27" spans="4:12" x14ac:dyDescent="0.25">
      <c r="D27">
        <v>2014</v>
      </c>
      <c r="I27" s="102" t="s">
        <v>55</v>
      </c>
      <c r="J27" t="s">
        <v>56</v>
      </c>
      <c r="L27" t="s">
        <v>57</v>
      </c>
    </row>
    <row r="28" spans="4:12" x14ac:dyDescent="0.25">
      <c r="D28">
        <v>2013</v>
      </c>
      <c r="I28" s="102" t="s">
        <v>58</v>
      </c>
      <c r="J28" t="s">
        <v>59</v>
      </c>
      <c r="L28" t="s">
        <v>60</v>
      </c>
    </row>
    <row r="29" spans="4:12" x14ac:dyDescent="0.25">
      <c r="D29">
        <v>2012</v>
      </c>
      <c r="I29" s="102" t="s">
        <v>61</v>
      </c>
      <c r="J29" t="s">
        <v>62</v>
      </c>
      <c r="L29" t="s">
        <v>63</v>
      </c>
    </row>
    <row r="30" spans="4:12" x14ac:dyDescent="0.25">
      <c r="D30">
        <v>2011</v>
      </c>
      <c r="I30" s="102" t="s">
        <v>64</v>
      </c>
      <c r="J30" t="s">
        <v>65</v>
      </c>
      <c r="L30" t="s">
        <v>66</v>
      </c>
    </row>
    <row r="31" spans="4:12" x14ac:dyDescent="0.25">
      <c r="D31">
        <v>2010</v>
      </c>
      <c r="I31" s="102" t="s">
        <v>67</v>
      </c>
      <c r="J31" t="s">
        <v>68</v>
      </c>
      <c r="L31" t="s">
        <v>69</v>
      </c>
    </row>
    <row r="32" spans="4:12" x14ac:dyDescent="0.25">
      <c r="D32">
        <v>2009</v>
      </c>
      <c r="I32" s="102" t="s">
        <v>70</v>
      </c>
      <c r="J32" t="s">
        <v>71</v>
      </c>
      <c r="L32" t="s">
        <v>72</v>
      </c>
    </row>
    <row r="33" spans="4:12" x14ac:dyDescent="0.25">
      <c r="D33">
        <v>2008</v>
      </c>
      <c r="I33" s="102" t="s">
        <v>73</v>
      </c>
      <c r="J33" t="s">
        <v>74</v>
      </c>
      <c r="L33" t="s">
        <v>75</v>
      </c>
    </row>
    <row r="34" spans="4:12" x14ac:dyDescent="0.25">
      <c r="D34">
        <v>2007</v>
      </c>
      <c r="L34" t="s">
        <v>76</v>
      </c>
    </row>
    <row r="35" spans="4:12" x14ac:dyDescent="0.25">
      <c r="D35">
        <v>2006</v>
      </c>
    </row>
    <row r="36" spans="4:12" x14ac:dyDescent="0.25">
      <c r="D36">
        <v>2005</v>
      </c>
    </row>
    <row r="37" spans="4:12" x14ac:dyDescent="0.25">
      <c r="D37">
        <v>2004</v>
      </c>
    </row>
    <row r="38" spans="4:12" x14ac:dyDescent="0.25">
      <c r="D38">
        <v>2003</v>
      </c>
    </row>
    <row r="39" spans="4:12" x14ac:dyDescent="0.25">
      <c r="D39">
        <v>2002</v>
      </c>
    </row>
    <row r="40" spans="4:12" x14ac:dyDescent="0.25">
      <c r="D40">
        <v>2001</v>
      </c>
    </row>
    <row r="41" spans="4:12" x14ac:dyDescent="0.25">
      <c r="D41">
        <v>2000</v>
      </c>
    </row>
    <row r="42" spans="4:12" x14ac:dyDescent="0.25">
      <c r="D42">
        <v>1999</v>
      </c>
    </row>
    <row r="43" spans="4:12" x14ac:dyDescent="0.25">
      <c r="D43">
        <v>1998</v>
      </c>
    </row>
    <row r="44" spans="4:12" x14ac:dyDescent="0.25">
      <c r="D44">
        <v>1997</v>
      </c>
    </row>
    <row r="45" spans="4:12" x14ac:dyDescent="0.25">
      <c r="D45">
        <v>1996</v>
      </c>
    </row>
    <row r="46" spans="4:12" x14ac:dyDescent="0.25">
      <c r="D46">
        <v>1995</v>
      </c>
    </row>
    <row r="47" spans="4:12" x14ac:dyDescent="0.25">
      <c r="D47">
        <v>1994</v>
      </c>
    </row>
    <row r="48" spans="4:12" x14ac:dyDescent="0.25">
      <c r="D48">
        <v>1993</v>
      </c>
    </row>
    <row r="49" spans="4:4" x14ac:dyDescent="0.25">
      <c r="D49">
        <v>1992</v>
      </c>
    </row>
    <row r="50" spans="4:4" x14ac:dyDescent="0.25">
      <c r="D50">
        <v>1991</v>
      </c>
    </row>
    <row r="51" spans="4:4" x14ac:dyDescent="0.25">
      <c r="D51">
        <v>1990</v>
      </c>
    </row>
    <row r="52" spans="4:4" x14ac:dyDescent="0.25">
      <c r="D52">
        <v>1989</v>
      </c>
    </row>
    <row r="53" spans="4:4" x14ac:dyDescent="0.25">
      <c r="D53">
        <v>1988</v>
      </c>
    </row>
    <row r="54" spans="4:4" x14ac:dyDescent="0.25">
      <c r="D54">
        <v>1987</v>
      </c>
    </row>
    <row r="55" spans="4:4" x14ac:dyDescent="0.25">
      <c r="D55">
        <v>1986</v>
      </c>
    </row>
    <row r="56" spans="4:4" x14ac:dyDescent="0.25">
      <c r="D56">
        <v>1985</v>
      </c>
    </row>
    <row r="57" spans="4:4" x14ac:dyDescent="0.25">
      <c r="D57">
        <v>1984</v>
      </c>
    </row>
    <row r="58" spans="4:4" x14ac:dyDescent="0.25">
      <c r="D58">
        <v>1983</v>
      </c>
    </row>
    <row r="59" spans="4:4" x14ac:dyDescent="0.25">
      <c r="D59">
        <v>1982</v>
      </c>
    </row>
    <row r="60" spans="4:4" x14ac:dyDescent="0.25">
      <c r="D60">
        <v>1981</v>
      </c>
    </row>
    <row r="61" spans="4:4" x14ac:dyDescent="0.25">
      <c r="D61">
        <v>1980</v>
      </c>
    </row>
    <row r="62" spans="4:4" x14ac:dyDescent="0.25">
      <c r="D62">
        <v>1979</v>
      </c>
    </row>
    <row r="63" spans="4:4" x14ac:dyDescent="0.25">
      <c r="D63">
        <v>1978</v>
      </c>
    </row>
    <row r="64" spans="4:4" x14ac:dyDescent="0.25">
      <c r="D64">
        <v>1977</v>
      </c>
    </row>
    <row r="65" spans="4:4" x14ac:dyDescent="0.25">
      <c r="D65">
        <v>1976</v>
      </c>
    </row>
    <row r="66" spans="4:4" x14ac:dyDescent="0.25">
      <c r="D66">
        <v>1975</v>
      </c>
    </row>
    <row r="67" spans="4:4" x14ac:dyDescent="0.25">
      <c r="D67">
        <v>1974</v>
      </c>
    </row>
    <row r="68" spans="4:4" x14ac:dyDescent="0.25">
      <c r="D68">
        <v>1973</v>
      </c>
    </row>
    <row r="69" spans="4:4" x14ac:dyDescent="0.25">
      <c r="D69">
        <v>1972</v>
      </c>
    </row>
    <row r="70" spans="4:4" x14ac:dyDescent="0.25">
      <c r="D70">
        <v>1971</v>
      </c>
    </row>
    <row r="71" spans="4:4" x14ac:dyDescent="0.25">
      <c r="D71">
        <v>1970</v>
      </c>
    </row>
    <row r="72" spans="4:4" x14ac:dyDescent="0.25">
      <c r="D72">
        <v>1969</v>
      </c>
    </row>
    <row r="73" spans="4:4" x14ac:dyDescent="0.25">
      <c r="D73">
        <v>1968</v>
      </c>
    </row>
    <row r="74" spans="4:4" x14ac:dyDescent="0.25">
      <c r="D74">
        <v>1967</v>
      </c>
    </row>
    <row r="75" spans="4:4" x14ac:dyDescent="0.25">
      <c r="D75">
        <v>1966</v>
      </c>
    </row>
    <row r="76" spans="4:4" x14ac:dyDescent="0.25">
      <c r="D76">
        <v>1965</v>
      </c>
    </row>
    <row r="77" spans="4:4" x14ac:dyDescent="0.25">
      <c r="D77">
        <v>1964</v>
      </c>
    </row>
    <row r="78" spans="4:4" x14ac:dyDescent="0.25">
      <c r="D78">
        <v>1963</v>
      </c>
    </row>
    <row r="79" spans="4:4" x14ac:dyDescent="0.25">
      <c r="D79">
        <v>1962</v>
      </c>
    </row>
    <row r="80" spans="4:4" x14ac:dyDescent="0.25">
      <c r="D80">
        <v>1961</v>
      </c>
    </row>
    <row r="81" spans="4:4" x14ac:dyDescent="0.25">
      <c r="D81">
        <v>1960</v>
      </c>
    </row>
    <row r="82" spans="4:4" x14ac:dyDescent="0.25">
      <c r="D82">
        <v>1959</v>
      </c>
    </row>
    <row r="83" spans="4:4" x14ac:dyDescent="0.25">
      <c r="D83">
        <v>1958</v>
      </c>
    </row>
    <row r="84" spans="4:4" x14ac:dyDescent="0.25">
      <c r="D84">
        <v>1957</v>
      </c>
    </row>
    <row r="85" spans="4:4" x14ac:dyDescent="0.25">
      <c r="D85">
        <v>1956</v>
      </c>
    </row>
    <row r="86" spans="4:4" x14ac:dyDescent="0.25">
      <c r="D86">
        <v>1955</v>
      </c>
    </row>
    <row r="87" spans="4:4" x14ac:dyDescent="0.25">
      <c r="D87">
        <v>1954</v>
      </c>
    </row>
    <row r="88" spans="4:4" x14ac:dyDescent="0.25">
      <c r="D88">
        <v>1953</v>
      </c>
    </row>
    <row r="89" spans="4:4" x14ac:dyDescent="0.25">
      <c r="D89">
        <v>1952</v>
      </c>
    </row>
    <row r="90" spans="4:4" x14ac:dyDescent="0.25">
      <c r="D90">
        <v>1951</v>
      </c>
    </row>
    <row r="91" spans="4:4" x14ac:dyDescent="0.25">
      <c r="D91">
        <v>1950</v>
      </c>
    </row>
  </sheetData>
  <sheetProtection algorithmName="SHA-512" hashValue="FlceTXQPbJK/5vYF8Zq9ELHUjMszz4M8CLwHDt0fBu8Hcg6AiTTl3qU4jhVGs6QN1DR1EP7O3SWTtRYPkX2MDg==" saltValue="eOgeAgDEIBpbZtZKsubwYQ==" spinCount="100000" sheet="1" objects="1" scenarios="1"/>
  <autoFilter ref="L19:L34" xr:uid="{00000000-0001-0000-0100-000000000000}">
    <sortState xmlns:xlrd2="http://schemas.microsoft.com/office/spreadsheetml/2017/richdata2" ref="L20:L34">
      <sortCondition ref="L19:L34"/>
    </sortState>
  </autoFilter>
  <mergeCells count="3">
    <mergeCell ref="A1:B1"/>
    <mergeCell ref="A2:F2"/>
    <mergeCell ref="A3:F3"/>
  </mergeCells>
  <dataValidations xWindow="129" yWindow="441" count="12"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5" xr:uid="{9AD2332A-A333-4171-B92A-F4D7EDABA688}">
      <formula1>AND(OR(LEFT(A5,1)="0",LEFT(A5,1)="1",LEFT(A5,1)="9"),LEFT(A5,2)&lt;&gt;"00",LEN(A5)=11)</formula1>
    </dataValidation>
    <dataValidation type="custom" allowBlank="1" showInputMessage="1" showErrorMessage="1" errorTitle="خطأ" error="رقم الموبايل غير صحيح" sqref="E5" xr:uid="{926801B0-5F62-4B74-9047-D105C4DEB25E}">
      <formula1>AND(LEFT(E5,2)="09",LEN(E5)=10)</formula1>
    </dataValidation>
    <dataValidation type="date" allowBlank="1" showInputMessage="1" showErrorMessage="1" promptTitle="يجب أن يكون التاريخ " prompt="يوم / شهر / سنة" sqref="A11" xr:uid="{727F7E2C-6EFE-45F9-BE9D-149CF438E3DD}">
      <formula1>18264</formula1>
      <formula2>44196</formula2>
    </dataValidation>
    <dataValidation allowBlank="1" showInputMessage="1" showErrorMessage="1" promptTitle="اسم الأب باللغة الانكليزية" prompt="يجب أن يكون صحيح لأن سيتم إعتماده في جميع الوثائق الجامعية" sqref="D8" xr:uid="{471705AC-2934-4084-A520-5C6B3A577133}"/>
    <dataValidation allowBlank="1" showInputMessage="1" showErrorMessage="1" promptTitle="اسم الأم باللغة الانكليزية" prompt="يجب أن يكون صحيح لأن سيتم إعتماده في جميع الوثائق الجامعية" sqref="E8" xr:uid="{189A4448-185E-47DC-811A-62E4ED60C5D4}"/>
    <dataValidation allowBlank="1" showInputMessage="1" showErrorMessage="1" promptTitle="مكان الميلاد باللغة الانكليزية" prompt="يجب أن يكون صحيح لأن سيتم إعتماده في جميع الوثائق الجامعية" sqref="F8" xr:uid="{2A9A7559-2F9F-46B6-8259-949DA50EA5C7}"/>
    <dataValidation type="list" allowBlank="1" showInputMessage="1" showErrorMessage="1" sqref="F11" xr:uid="{0BC29821-1E3E-4301-BBD4-60676F130A2E}">
      <formula1>$D$18:$D$91</formula1>
    </dataValidation>
    <dataValidation type="custom" allowBlank="1" showInputMessage="1" showErrorMessage="1" errorTitle="خطأ" error="رقم الهاتف غير صحيح_x000a_يجب كتابة نداء المحافظة ثم رقم الهاتف_x000a_" sqref="D5" xr:uid="{1C3A077E-9FBF-42AB-B79C-FF227BE2DE8B}">
      <formula1>AND(LEFT(D5,1)="0",AND(LEN(D5)&gt;8,LEN(D5)&lt;12))</formula1>
    </dataValidation>
    <dataValidation type="list" allowBlank="1" showInputMessage="1" showErrorMessage="1" sqref="D11" xr:uid="{4981BAB2-2057-4354-8FBA-070BA37A95DD}">
      <formula1>$F$20:$F$21</formula1>
    </dataValidation>
    <dataValidation type="list" allowBlank="1" showInputMessage="1" showErrorMessage="1" sqref="E11" xr:uid="{94372700-3E9A-4040-8963-F25D8FDC90B1}">
      <formula1>$G$20:$G$22</formula1>
    </dataValidation>
    <dataValidation type="list" allowBlank="1" showInputMessage="1" showErrorMessage="1" sqref="G11" xr:uid="{6B78FDC5-CDCF-4D8F-A62D-111DAD5BC06B}">
      <formula1>$J$19:$J$33</formula1>
    </dataValidation>
    <dataValidation type="list" allowBlank="1" showInputMessage="1" showErrorMessage="1" sqref="C11" xr:uid="{E5FC249C-2341-44F7-B2D3-C423358C39B8}">
      <formula1>$L$19:$L$34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A65"/>
  <sheetViews>
    <sheetView showGridLines="0" rightToLeft="1" zoomScale="85" zoomScaleNormal="85" workbookViewId="0">
      <selection activeCell="T10" sqref="T10"/>
    </sheetView>
  </sheetViews>
  <sheetFormatPr defaultColWidth="9" defaultRowHeight="14.25" customHeight="1" x14ac:dyDescent="0.25"/>
  <cols>
    <col min="1" max="8" width="4.296875" style="61" customWidth="1"/>
    <col min="9" max="9" width="5.296875" style="61" bestFit="1" customWidth="1"/>
    <col min="10" max="10" width="5.8984375" style="61" customWidth="1"/>
    <col min="11" max="16" width="4.296875" style="61" customWidth="1"/>
    <col min="17" max="17" width="6.296875" style="61" bestFit="1" customWidth="1"/>
    <col min="18" max="33" width="4.296875" style="61" customWidth="1"/>
    <col min="34" max="40" width="4" style="61" customWidth="1"/>
    <col min="41" max="41" width="48.19921875" style="62" bestFit="1" customWidth="1"/>
    <col min="42" max="54" width="4" style="62" customWidth="1"/>
    <col min="55" max="56" width="3.296875" style="62" customWidth="1"/>
    <col min="57" max="57" width="34.19921875" style="62" customWidth="1"/>
    <col min="58" max="58" width="20.296875" style="62" customWidth="1"/>
    <col min="59" max="59" width="9.296875" style="62" customWidth="1"/>
    <col min="60" max="62" width="9" style="62" customWidth="1"/>
    <col min="63" max="63" width="5.8984375" style="62" customWidth="1"/>
    <col min="64" max="64" width="3.296875" style="62" customWidth="1"/>
    <col min="65" max="65" width="4.296875" style="62" bestFit="1" customWidth="1"/>
    <col min="66" max="66" width="26.296875" style="62" bestFit="1" customWidth="1"/>
    <col min="67" max="67" width="5.09765625" style="62" bestFit="1" customWidth="1"/>
    <col min="68" max="68" width="4.796875" style="62" bestFit="1" customWidth="1"/>
    <col min="69" max="69" width="2.19921875" style="62" customWidth="1"/>
    <col min="70" max="71" width="5.8984375" style="62" bestFit="1" customWidth="1"/>
    <col min="72" max="72" width="7.796875" style="62" bestFit="1" customWidth="1"/>
    <col min="73" max="73" width="9" style="62" customWidth="1"/>
    <col min="74" max="74" width="35.296875" style="62" customWidth="1"/>
    <col min="75" max="76" width="9" style="62" customWidth="1"/>
    <col min="77" max="77" width="23" style="62" customWidth="1"/>
    <col min="78" max="78" width="9" style="60" customWidth="1"/>
    <col min="79" max="79" width="23" style="61" customWidth="1"/>
    <col min="80" max="80" width="9" style="61" customWidth="1"/>
    <col min="81" max="16384" width="9" style="61"/>
  </cols>
  <sheetData>
    <row r="1" spans="1:79" s="55" customFormat="1" ht="21" customHeight="1" thickBot="1" x14ac:dyDescent="0.3">
      <c r="A1" s="296" t="s">
        <v>79</v>
      </c>
      <c r="B1" s="296"/>
      <c r="C1" s="296"/>
      <c r="D1" s="299">
        <f>'إدخال البيانات'!C1</f>
        <v>0</v>
      </c>
      <c r="E1" s="300"/>
      <c r="F1" s="300"/>
      <c r="G1" s="296" t="s">
        <v>80</v>
      </c>
      <c r="H1" s="296"/>
      <c r="I1" s="296"/>
      <c r="J1" s="297" t="str">
        <f>IFERROR(VLOOKUP($D$1,ورقة2!$A$2:$Z$2760,2,0),"")</f>
        <v/>
      </c>
      <c r="K1" s="297"/>
      <c r="L1" s="297"/>
      <c r="M1" s="296" t="s">
        <v>81</v>
      </c>
      <c r="N1" s="296"/>
      <c r="O1" s="296"/>
      <c r="P1" s="292" t="str">
        <f>IFERROR(IF(VLOOKUP($D$1,ورقة2!$A$2:$Z$2760,3,0)=0,'إدخال البيانات'!#REF!,VLOOKUP($D$1,ورقة2!$A$2:$Z$2760,3,0)),"")</f>
        <v/>
      </c>
      <c r="Q1" s="292"/>
      <c r="R1" s="292"/>
      <c r="S1" s="296" t="s">
        <v>82</v>
      </c>
      <c r="T1" s="296"/>
      <c r="U1" s="296"/>
      <c r="V1" s="292" t="str">
        <f>IFERROR(IF(VLOOKUP($D$1,ورقة2!A2:Z2760,4,0)=0,'إدخال البيانات'!#REF!,VLOOKUP($D$1,ورقة2!A2:Z2760,4,0)),"")</f>
        <v/>
      </c>
      <c r="W1" s="292"/>
      <c r="X1" s="292"/>
      <c r="Y1" s="296" t="s">
        <v>43</v>
      </c>
      <c r="Z1" s="296"/>
      <c r="AA1" s="296"/>
      <c r="AB1" s="311" t="e">
        <f>'إدخال البيانات'!A10</f>
        <v>#N/A</v>
      </c>
      <c r="AC1" s="311"/>
      <c r="AD1" s="311"/>
      <c r="AE1" s="296" t="s">
        <v>44</v>
      </c>
      <c r="AF1" s="296"/>
      <c r="AG1" s="296"/>
      <c r="AH1" s="309" t="e">
        <f>'إدخال البيانات'!B10</f>
        <v>#N/A</v>
      </c>
      <c r="AI1" s="310"/>
      <c r="AJ1" s="310"/>
      <c r="AK1" s="310"/>
      <c r="AL1" s="310"/>
      <c r="AN1" s="55">
        <f>الإستمارة!AJ1</f>
        <v>0</v>
      </c>
      <c r="AO1" s="56" t="s">
        <v>83</v>
      </c>
      <c r="AP1" s="56"/>
      <c r="AQ1" s="56"/>
      <c r="AR1" s="56"/>
      <c r="AS1" s="56"/>
      <c r="AT1" s="56"/>
      <c r="AU1" s="56"/>
      <c r="AV1" s="56" t="s">
        <v>83</v>
      </c>
      <c r="AW1" s="56"/>
      <c r="AX1" s="56"/>
      <c r="AY1" s="56"/>
      <c r="AZ1" s="56"/>
      <c r="BA1" s="56"/>
      <c r="BB1" s="56"/>
      <c r="BC1" s="56"/>
      <c r="BD1" s="56"/>
      <c r="BF1" s="57" t="e">
        <f>IF($D$2="الأولى",BN21,IF($D$2="الثانية",BN36,IF($D$2="الثالثة",BN50,"")))</f>
        <v>#N/A</v>
      </c>
      <c r="BG1" s="56" t="e">
        <f t="shared" ref="BG1:BG7" si="0">IF($D$2="الأولى",BM21,IF($D$2="الثانية",BM36,IF($D$2="الثالثة",BM50,"")))</f>
        <v>#N/A</v>
      </c>
      <c r="BH1" s="56"/>
      <c r="BI1" s="56"/>
      <c r="BJ1" s="56"/>
      <c r="BK1" s="56"/>
      <c r="BL1" s="57"/>
      <c r="BM1" s="57"/>
      <c r="BN1" s="57"/>
      <c r="BO1" s="57"/>
      <c r="BP1" s="57"/>
      <c r="BQ1" s="57"/>
      <c r="BR1" s="57"/>
      <c r="BS1" s="57" t="s">
        <v>84</v>
      </c>
      <c r="BT1" s="56" t="s">
        <v>85</v>
      </c>
      <c r="BU1" s="56"/>
      <c r="BV1" s="56"/>
      <c r="BW1" s="56"/>
      <c r="BX1" s="56"/>
      <c r="BY1" s="56"/>
      <c r="BZ1" s="132"/>
    </row>
    <row r="2" spans="1:79" s="58" customFormat="1" ht="21" customHeight="1" thickTop="1" thickBot="1" x14ac:dyDescent="0.3">
      <c r="A2" s="296" t="s">
        <v>86</v>
      </c>
      <c r="B2" s="296"/>
      <c r="C2" s="296"/>
      <c r="D2" s="301" t="e">
        <f>VLOOKUP($D$1,ورقة2!A2:Z2760,9,0)</f>
        <v>#N/A</v>
      </c>
      <c r="E2" s="301"/>
      <c r="F2" s="301"/>
      <c r="G2" s="296"/>
      <c r="H2" s="296"/>
      <c r="I2" s="296"/>
      <c r="J2" s="313" t="e">
        <f>'إدخال البيانات'!F7</f>
        <v>#N/A</v>
      </c>
      <c r="K2" s="314"/>
      <c r="L2" s="315"/>
      <c r="M2" s="296" t="s">
        <v>87</v>
      </c>
      <c r="N2" s="296"/>
      <c r="O2" s="296"/>
      <c r="P2" s="292" t="e">
        <f>'إدخال البيانات'!E7</f>
        <v>#N/A</v>
      </c>
      <c r="Q2" s="292"/>
      <c r="R2" s="292"/>
      <c r="S2" s="296" t="s">
        <v>88</v>
      </c>
      <c r="T2" s="296"/>
      <c r="U2" s="296"/>
      <c r="V2" s="292" t="e">
        <f>'إدخال البيانات'!D7</f>
        <v>#N/A</v>
      </c>
      <c r="W2" s="292"/>
      <c r="X2" s="292"/>
      <c r="Y2" s="296" t="s">
        <v>89</v>
      </c>
      <c r="Z2" s="296"/>
      <c r="AA2" s="296"/>
      <c r="AB2" s="292" t="e">
        <f>'إدخال البيانات'!C7</f>
        <v>#N/A</v>
      </c>
      <c r="AC2" s="292"/>
      <c r="AD2" s="292"/>
      <c r="AE2" s="296" t="s">
        <v>90</v>
      </c>
      <c r="AF2" s="296"/>
      <c r="AG2" s="296"/>
      <c r="AH2" s="292"/>
      <c r="AI2" s="292"/>
      <c r="AJ2" s="292"/>
      <c r="AK2" s="305"/>
      <c r="AL2" s="305"/>
      <c r="AO2" s="57" t="s">
        <v>91</v>
      </c>
      <c r="AP2" s="57"/>
      <c r="AQ2" s="57"/>
      <c r="AR2" s="57"/>
      <c r="AS2" s="57"/>
      <c r="AT2" s="57"/>
      <c r="AU2" s="57"/>
      <c r="AV2" s="57" t="s">
        <v>91</v>
      </c>
      <c r="AW2" s="57"/>
      <c r="AX2" s="57"/>
      <c r="AY2" s="57"/>
      <c r="AZ2" s="57"/>
      <c r="BA2" s="57"/>
      <c r="BB2" s="57"/>
      <c r="BC2" s="57"/>
      <c r="BD2" s="57"/>
      <c r="BF2" s="57" t="e">
        <f t="shared" ref="BF2:BF7" si="1">IF($D$2="الأولى",BN22,IF($D$2="الثانية",BN37,IF($D$2="الثالثة",BN51,"")))</f>
        <v>#N/A</v>
      </c>
      <c r="BG2" s="56" t="e">
        <f t="shared" si="0"/>
        <v>#N/A</v>
      </c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 t="s">
        <v>92</v>
      </c>
      <c r="BT2" s="57" t="s">
        <v>93</v>
      </c>
      <c r="BU2" s="57"/>
      <c r="BV2" s="57"/>
      <c r="BW2" s="57"/>
      <c r="BX2" s="57"/>
      <c r="BY2" s="57"/>
      <c r="BZ2" s="128"/>
    </row>
    <row r="3" spans="1:79" s="58" customFormat="1" ht="21" customHeight="1" thickTop="1" thickBot="1" x14ac:dyDescent="0.3">
      <c r="A3" s="296" t="s">
        <v>46</v>
      </c>
      <c r="B3" s="296"/>
      <c r="C3" s="296"/>
      <c r="D3" s="293" t="e">
        <f>'إدخال البيانات'!D10</f>
        <v>#N/A</v>
      </c>
      <c r="E3" s="293"/>
      <c r="F3" s="293"/>
      <c r="G3" s="296" t="s">
        <v>45</v>
      </c>
      <c r="H3" s="296"/>
      <c r="I3" s="296"/>
      <c r="J3" s="292" t="e">
        <f>'إدخال البيانات'!C10</f>
        <v>#N/A</v>
      </c>
      <c r="K3" s="292"/>
      <c r="L3" s="292"/>
      <c r="M3" s="296" t="s">
        <v>21</v>
      </c>
      <c r="N3" s="296"/>
      <c r="O3" s="296"/>
      <c r="P3" s="293" t="e">
        <f>IF(OR(J3='إدخال البيانات'!L19,'إختيار المقررات'!J3='إدخال البيانات'!L20),'إدخال البيانات'!A5,'إدخال البيانات'!B5)</f>
        <v>#N/A</v>
      </c>
      <c r="Q3" s="293"/>
      <c r="R3" s="293"/>
      <c r="S3" s="296" t="s">
        <v>94</v>
      </c>
      <c r="T3" s="296"/>
      <c r="U3" s="296"/>
      <c r="V3" s="293" t="str">
        <f>IFERROR(IF(J3='إدخال البيانات'!L19,VLOOKUP(LEFT('إدخال البيانات'!A5,2),'إدخال البيانات'!I20:J33,2,0)),"غير سوري")</f>
        <v>غير سوري</v>
      </c>
      <c r="W3" s="293"/>
      <c r="X3" s="293"/>
      <c r="Y3" s="296" t="s">
        <v>23</v>
      </c>
      <c r="Z3" s="296"/>
      <c r="AA3" s="296"/>
      <c r="AB3" s="293" t="e">
        <f>IF(J3='إدخال البيانات'!L19,'إدخال البيانات'!C5,"غير سوري")</f>
        <v>#N/A</v>
      </c>
      <c r="AC3" s="293">
        <f>'إدخال البيانات'!C8</f>
        <v>0</v>
      </c>
      <c r="AD3" s="293"/>
      <c r="AE3" s="296" t="s">
        <v>36</v>
      </c>
      <c r="AF3" s="296"/>
      <c r="AG3" s="296"/>
      <c r="AH3" s="306" t="e">
        <f>IF(AND(OR(J3="العربية السورية",J3="الفلسطينية السورية"),D3="ذكر"),'إدخال البيانات'!G5,"لايوجد")</f>
        <v>#N/A</v>
      </c>
      <c r="AI3" s="307"/>
      <c r="AJ3" s="307"/>
      <c r="AK3" s="307"/>
      <c r="AL3" s="307"/>
      <c r="AO3" s="57" t="s">
        <v>95</v>
      </c>
      <c r="AP3" s="57"/>
      <c r="AQ3" s="57"/>
      <c r="AR3" s="57"/>
      <c r="AS3" s="57"/>
      <c r="AT3" s="57"/>
      <c r="AU3" s="57"/>
      <c r="AV3" s="57" t="s">
        <v>95</v>
      </c>
      <c r="AW3" s="57"/>
      <c r="AX3" s="57"/>
      <c r="AY3" s="57"/>
      <c r="AZ3" s="57"/>
      <c r="BA3" s="57"/>
      <c r="BB3" s="57"/>
      <c r="BC3" s="57"/>
      <c r="BD3" s="57"/>
      <c r="BF3" s="57" t="e">
        <f t="shared" si="1"/>
        <v>#N/A</v>
      </c>
      <c r="BG3" s="56" t="e">
        <f t="shared" si="0"/>
        <v>#N/A</v>
      </c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128"/>
    </row>
    <row r="4" spans="1:79" s="58" customFormat="1" ht="25.2" customHeight="1" thickTop="1" thickBot="1" x14ac:dyDescent="0.3">
      <c r="A4" s="296" t="s">
        <v>96</v>
      </c>
      <c r="B4" s="296"/>
      <c r="C4" s="296"/>
      <c r="D4" s="294" t="e">
        <f>'إدخال البيانات'!E10</f>
        <v>#N/A</v>
      </c>
      <c r="E4" s="294"/>
      <c r="F4" s="294"/>
      <c r="G4" s="295" t="s">
        <v>97</v>
      </c>
      <c r="H4" s="295"/>
      <c r="I4" s="295"/>
      <c r="J4" s="298" t="e">
        <f>'إدخال البيانات'!F10</f>
        <v>#N/A</v>
      </c>
      <c r="K4" s="298"/>
      <c r="L4" s="298"/>
      <c r="M4" s="295" t="s">
        <v>98</v>
      </c>
      <c r="N4" s="295"/>
      <c r="O4" s="295"/>
      <c r="P4" s="294" t="e">
        <f>'إدخال البيانات'!G10</f>
        <v>#N/A</v>
      </c>
      <c r="Q4" s="294"/>
      <c r="R4" s="294"/>
      <c r="S4" s="295" t="s">
        <v>99</v>
      </c>
      <c r="T4" s="295"/>
      <c r="U4" s="295"/>
      <c r="V4" s="308">
        <f>'إدخال البيانات'!E5</f>
        <v>0</v>
      </c>
      <c r="W4" s="294"/>
      <c r="X4" s="294"/>
      <c r="Y4" s="295" t="s">
        <v>100</v>
      </c>
      <c r="Z4" s="295"/>
      <c r="AA4" s="295"/>
      <c r="AB4" s="308">
        <f>'إدخال البيانات'!D5</f>
        <v>0</v>
      </c>
      <c r="AC4" s="294">
        <f>'إدخال البيانات'!D8</f>
        <v>0</v>
      </c>
      <c r="AD4" s="294"/>
      <c r="AE4" s="295" t="s">
        <v>26</v>
      </c>
      <c r="AF4" s="295"/>
      <c r="AG4" s="295"/>
      <c r="AH4" s="306">
        <f>'إدخال البيانات'!F5</f>
        <v>0</v>
      </c>
      <c r="AI4" s="307"/>
      <c r="AJ4" s="307"/>
      <c r="AK4" s="307"/>
      <c r="AL4" s="307"/>
      <c r="AO4" s="51" t="s">
        <v>101</v>
      </c>
      <c r="AP4" s="57"/>
      <c r="AQ4" s="57"/>
      <c r="AR4" s="57"/>
      <c r="AS4" s="57"/>
      <c r="AT4" s="57"/>
      <c r="AU4" s="57"/>
      <c r="AV4" s="51" t="s">
        <v>101</v>
      </c>
      <c r="AW4" s="57"/>
      <c r="AX4" s="57"/>
      <c r="AY4" s="57"/>
      <c r="AZ4" s="57"/>
      <c r="BA4" s="57"/>
      <c r="BB4" s="57"/>
      <c r="BC4" s="56"/>
      <c r="BD4" s="57"/>
      <c r="BF4" s="57" t="e">
        <f t="shared" si="1"/>
        <v>#N/A</v>
      </c>
      <c r="BG4" s="56" t="e">
        <f t="shared" si="0"/>
        <v>#N/A</v>
      </c>
      <c r="BH4" s="57"/>
      <c r="BI4" s="57"/>
      <c r="BJ4" s="57"/>
      <c r="BK4" s="57"/>
      <c r="BL4" s="57"/>
      <c r="BM4" s="57"/>
      <c r="BN4" s="57"/>
      <c r="BO4" s="57"/>
      <c r="BP4" s="57"/>
      <c r="BQ4" s="52"/>
      <c r="BR4" s="57"/>
      <c r="BS4" s="57"/>
      <c r="BT4" s="57"/>
      <c r="BU4" s="57"/>
      <c r="BV4" s="57"/>
      <c r="BW4" s="57"/>
      <c r="BX4" s="57"/>
      <c r="BY4" s="57"/>
      <c r="BZ4" s="128"/>
    </row>
    <row r="5" spans="1:79" s="58" customFormat="1" ht="25.2" customHeight="1" thickTop="1" thickBot="1" x14ac:dyDescent="0.3">
      <c r="A5" s="289" t="s">
        <v>102</v>
      </c>
      <c r="B5" s="290"/>
      <c r="C5" s="291"/>
      <c r="D5" s="302"/>
      <c r="E5" s="303"/>
      <c r="F5" s="303"/>
      <c r="G5" s="303"/>
      <c r="H5" s="303"/>
      <c r="I5" s="303"/>
      <c r="J5" s="303"/>
      <c r="K5" s="303"/>
      <c r="L5" s="304"/>
      <c r="M5" s="295" t="s">
        <v>103</v>
      </c>
      <c r="N5" s="295"/>
      <c r="O5" s="295"/>
      <c r="P5" s="294" t="e">
        <f>IF(VLOOKUP($D$1,ورقة2!A2:U2223,18,0)="","",VLOOKUP($D$1,ورقة2!A2:U2223,18,0))</f>
        <v>#N/A</v>
      </c>
      <c r="Q5" s="294"/>
      <c r="R5" s="294"/>
      <c r="S5" s="295" t="s">
        <v>104</v>
      </c>
      <c r="T5" s="295"/>
      <c r="U5" s="295"/>
      <c r="V5" s="312" t="e">
        <f>IF(VLOOKUP($D$1,ورقة2!A2:U2223,19,0)="","",VLOOKUP($D$1,ورقة2!A2:U2223,19,0))</f>
        <v>#N/A</v>
      </c>
      <c r="W5" s="312"/>
      <c r="X5" s="312"/>
      <c r="Y5" s="295" t="s">
        <v>105</v>
      </c>
      <c r="Z5" s="295"/>
      <c r="AA5" s="295"/>
      <c r="AB5" s="294" t="e">
        <f>VLOOKUP($D$1,ورقة2!A2:U2223,20,0)</f>
        <v>#N/A</v>
      </c>
      <c r="AC5" s="294"/>
      <c r="AD5" s="294"/>
      <c r="AE5" s="296"/>
      <c r="AF5" s="296"/>
      <c r="AG5" s="296"/>
      <c r="AH5" s="158"/>
      <c r="AI5" s="158"/>
      <c r="AJ5" s="158"/>
      <c r="AK5" s="159"/>
      <c r="AL5" s="159"/>
      <c r="AO5" s="57" t="s">
        <v>106</v>
      </c>
      <c r="AP5" s="57"/>
      <c r="AQ5" s="57"/>
      <c r="AR5" s="57"/>
      <c r="AS5" s="57"/>
      <c r="AT5" s="57"/>
      <c r="AU5" s="57"/>
      <c r="AV5" s="57" t="s">
        <v>106</v>
      </c>
      <c r="AW5" s="57"/>
      <c r="AX5" s="57"/>
      <c r="AY5" s="57"/>
      <c r="AZ5" s="57"/>
      <c r="BA5" s="57"/>
      <c r="BB5" s="57"/>
      <c r="BC5" s="57"/>
      <c r="BD5" s="57"/>
      <c r="BF5" s="57" t="e">
        <f t="shared" si="1"/>
        <v>#N/A</v>
      </c>
      <c r="BG5" s="56" t="e">
        <f t="shared" si="0"/>
        <v>#N/A</v>
      </c>
      <c r="BH5" s="57"/>
      <c r="BI5" s="57"/>
      <c r="BJ5" s="57"/>
      <c r="BK5" s="57"/>
      <c r="BL5" s="129">
        <v>1</v>
      </c>
      <c r="BM5" s="129"/>
      <c r="BN5" s="129" t="s">
        <v>107</v>
      </c>
      <c r="BO5" s="57"/>
      <c r="BP5" s="57"/>
      <c r="BQ5" s="57"/>
      <c r="BR5" s="57"/>
      <c r="BS5" s="57" t="str">
        <f>IF(AND(BS6="",BS7="",BS8="",BS9="",BS10="",BS11="",BS12=""),"",BL5)</f>
        <v/>
      </c>
      <c r="BT5" s="57" t="str">
        <f>IF(AND(BT6="",BT7="",BT8="",BT9="",BT10="",BT11="",BT12=""),"",BL5)</f>
        <v/>
      </c>
      <c r="BU5" s="57"/>
      <c r="BV5" s="52"/>
      <c r="BW5" s="57"/>
      <c r="BX5" s="57"/>
      <c r="BY5" s="57"/>
      <c r="BZ5" s="128"/>
    </row>
    <row r="6" spans="1:79" s="58" customFormat="1" ht="25.2" customHeight="1" thickTop="1" thickBot="1" x14ac:dyDescent="0.3">
      <c r="A6" s="26"/>
      <c r="B6" s="26"/>
      <c r="C6" s="26"/>
      <c r="AK6" s="26"/>
      <c r="AL6" s="26"/>
      <c r="AM6" s="26"/>
      <c r="AN6" s="26"/>
      <c r="AO6" s="57" t="s">
        <v>108</v>
      </c>
      <c r="AP6" s="57"/>
      <c r="AQ6" s="57"/>
      <c r="AR6" s="57"/>
      <c r="AS6" s="57"/>
      <c r="AT6" s="57"/>
      <c r="AU6" s="57"/>
      <c r="AV6" s="57" t="s">
        <v>108</v>
      </c>
      <c r="AW6" s="57"/>
      <c r="AX6" s="57"/>
      <c r="AY6" s="57"/>
      <c r="AZ6" s="57"/>
      <c r="BA6" s="57"/>
      <c r="BB6" s="57"/>
      <c r="BC6" s="57"/>
      <c r="BD6" s="57"/>
      <c r="BF6" s="57" t="e">
        <f t="shared" si="1"/>
        <v>#N/A</v>
      </c>
      <c r="BG6" s="56" t="e">
        <f t="shared" si="0"/>
        <v>#N/A</v>
      </c>
      <c r="BH6" s="57"/>
      <c r="BI6" s="57"/>
      <c r="BJ6" s="57"/>
      <c r="BK6" s="57" t="str">
        <f>IF(BR6="م",BL6,"")</f>
        <v/>
      </c>
      <c r="BL6" s="53">
        <v>2</v>
      </c>
      <c r="BM6" s="53">
        <v>41</v>
      </c>
      <c r="BN6" s="53" t="s">
        <v>961</v>
      </c>
      <c r="BO6" s="57" t="s">
        <v>109</v>
      </c>
      <c r="BP6" s="57" t="s">
        <v>110</v>
      </c>
      <c r="BQ6" s="57" t="str">
        <f t="shared" ref="BQ6:BQ11" si="2">IFERROR(VLOOKUP(BL6,$G$9:$T$21,13,0),"")</f>
        <v/>
      </c>
      <c r="BR6" s="59" t="str">
        <f>IFERROR(IF(VLOOKUP($D$1,ورقة4!$A$3:$BD$6161,MATCH(BM6,ورقة4!$A$2:$BD$2,0),0)=0,"",VLOOKUP($D$1,ورقة4!$A$3:$BD$6161,MATCH(BM6,ورقة4!$A$2:$BD$2,0),0)),"")</f>
        <v/>
      </c>
      <c r="BS6" s="54" t="str">
        <f>IF(BR6="م",BL6,"")</f>
        <v/>
      </c>
      <c r="BT6" s="57" t="str">
        <f>IF(BR6="","",BL6)</f>
        <v/>
      </c>
      <c r="BU6" s="57"/>
      <c r="BV6" t="s">
        <v>1036</v>
      </c>
      <c r="BW6"/>
      <c r="BX6" s="53"/>
      <c r="BY6" s="57"/>
      <c r="BZ6" s="128"/>
    </row>
    <row r="7" spans="1:79" ht="25.2" customHeight="1" thickTop="1" thickBot="1" x14ac:dyDescent="0.45">
      <c r="J7" s="285" t="e">
        <f>IF(VLOOKUP(D1,ورقة2!A2:V2224,22,0)="","",VLOOKUP(D1,ورقة2!A2:V2224,22,0))</f>
        <v>#N/A</v>
      </c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C7" s="279" t="s">
        <v>111</v>
      </c>
      <c r="AD7" s="280"/>
      <c r="AE7" s="280"/>
      <c r="AF7" s="280"/>
      <c r="AG7" s="281"/>
      <c r="AH7" s="282" t="e">
        <f>IF(D2="الرابعة حديث",50000,0)</f>
        <v>#N/A</v>
      </c>
      <c r="AI7" s="283"/>
      <c r="AJ7" s="284"/>
      <c r="AL7" s="26"/>
      <c r="AM7" s="26"/>
      <c r="AN7" s="26"/>
      <c r="AO7" s="57" t="s">
        <v>112</v>
      </c>
      <c r="AV7" s="57" t="s">
        <v>112</v>
      </c>
      <c r="BC7" s="56"/>
      <c r="BF7" s="57" t="e">
        <f t="shared" si="1"/>
        <v>#N/A</v>
      </c>
      <c r="BG7" s="56" t="e">
        <f t="shared" si="0"/>
        <v>#N/A</v>
      </c>
      <c r="BK7" s="57" t="str">
        <f t="shared" ref="BK7:BK42" si="3">IF(BR7="م",BL7,"")</f>
        <v/>
      </c>
      <c r="BL7" s="129">
        <v>3</v>
      </c>
      <c r="BM7" s="53">
        <v>42</v>
      </c>
      <c r="BN7" s="53" t="s">
        <v>962</v>
      </c>
      <c r="BO7" s="57" t="s">
        <v>109</v>
      </c>
      <c r="BP7" s="57" t="s">
        <v>110</v>
      </c>
      <c r="BQ7" s="57" t="str">
        <f t="shared" si="2"/>
        <v/>
      </c>
      <c r="BR7" s="59" t="str">
        <f>IFERROR(IF(VLOOKUP($D$1,ورقة4!$A$3:$BD$6161,MATCH(BM7,ورقة4!$A$2:$BD$2,0),0)=0,"",VLOOKUP($D$1,ورقة4!$A$3:$BD$6161,MATCH(BM7,ورقة4!$A$2:$BD$2,0),0)),"")</f>
        <v/>
      </c>
      <c r="BS7" s="54" t="str">
        <f t="shared" ref="BS7:BS12" si="4">IF(BR7="م",BL7,"")</f>
        <v/>
      </c>
      <c r="BT7" s="57" t="str">
        <f t="shared" ref="BT7:BT12" si="5">IF(BR7="","",BL7)</f>
        <v/>
      </c>
      <c r="BU7" s="57"/>
      <c r="BV7" t="s">
        <v>1010</v>
      </c>
      <c r="BW7" s="125">
        <v>141</v>
      </c>
      <c r="BX7" s="57"/>
      <c r="BY7" s="57"/>
      <c r="BZ7" s="128"/>
      <c r="CA7" s="58"/>
    </row>
    <row r="8" spans="1:79" ht="25.2" customHeight="1" thickTop="1" thickBot="1" x14ac:dyDescent="0.35">
      <c r="A8" s="60"/>
      <c r="B8" s="60"/>
      <c r="C8" s="60"/>
      <c r="D8" s="60"/>
      <c r="E8" s="60"/>
      <c r="F8" s="60"/>
      <c r="G8" s="60"/>
      <c r="H8" s="181"/>
      <c r="I8" s="60"/>
      <c r="J8" s="151" t="s">
        <v>113</v>
      </c>
      <c r="K8" s="286" t="s">
        <v>114</v>
      </c>
      <c r="L8" s="286"/>
      <c r="M8" s="286"/>
      <c r="N8" s="286"/>
      <c r="O8" s="286"/>
      <c r="P8" s="286"/>
      <c r="Q8" s="286"/>
      <c r="R8" s="286"/>
      <c r="S8" s="286"/>
      <c r="T8" s="286"/>
      <c r="V8" s="288"/>
      <c r="W8" s="288"/>
      <c r="X8" s="288"/>
      <c r="Y8" s="288"/>
      <c r="Z8" s="288"/>
      <c r="AA8" s="288"/>
      <c r="AC8" s="262" t="s">
        <v>116</v>
      </c>
      <c r="AD8" s="263"/>
      <c r="AE8" s="263"/>
      <c r="AF8" s="263"/>
      <c r="AG8" s="263"/>
      <c r="AH8" s="277" t="e">
        <f>IF(AC20="ضعف الرسوم",SUM(I10:I35)*2,SUM(I10:I35))</f>
        <v>#N/A</v>
      </c>
      <c r="AI8" s="277"/>
      <c r="AJ8" s="278"/>
      <c r="AO8" s="62" t="s">
        <v>117</v>
      </c>
      <c r="BC8" s="57"/>
      <c r="BK8" s="57" t="str">
        <f t="shared" si="3"/>
        <v/>
      </c>
      <c r="BL8" s="53">
        <v>4</v>
      </c>
      <c r="BM8" s="53">
        <v>43</v>
      </c>
      <c r="BN8" s="53" t="s">
        <v>963</v>
      </c>
      <c r="BO8" s="57" t="s">
        <v>109</v>
      </c>
      <c r="BP8" s="57" t="s">
        <v>110</v>
      </c>
      <c r="BQ8" s="57" t="str">
        <f t="shared" si="2"/>
        <v/>
      </c>
      <c r="BR8" s="59" t="str">
        <f>IFERROR(IF(VLOOKUP($D$1,ورقة4!$A$3:$BD$6161,MATCH(BM8,ورقة4!$A$2:$BD$2,0),0)=0,"",VLOOKUP($D$1,ورقة4!$A$3:$BD$6161,MATCH(BM8,ورقة4!$A$2:$BD$2,0),0)),"")</f>
        <v/>
      </c>
      <c r="BS8" s="54" t="str">
        <f t="shared" si="4"/>
        <v/>
      </c>
      <c r="BT8" s="57" t="str">
        <f t="shared" si="5"/>
        <v/>
      </c>
      <c r="BU8" s="57"/>
      <c r="BV8" t="s">
        <v>1011</v>
      </c>
      <c r="BW8" s="125">
        <v>143</v>
      </c>
      <c r="BX8" s="53"/>
      <c r="BY8" s="57"/>
      <c r="BZ8" s="128"/>
      <c r="CA8" s="58"/>
    </row>
    <row r="9" spans="1:79" ht="25.2" customHeight="1" thickBot="1" x14ac:dyDescent="0.35">
      <c r="F9" s="61" t="str">
        <f>IF(AND(T9=1,S9="ج"),H9,"")</f>
        <v/>
      </c>
      <c r="G9" s="61" t="str">
        <f>IFERROR(SMALL($BT$5:$BT$63,BL5),"")</f>
        <v/>
      </c>
      <c r="H9" s="61" t="str">
        <f>G9</f>
        <v/>
      </c>
      <c r="J9" s="152"/>
      <c r="K9" s="316" t="str">
        <f>IFERROR(VLOOKUP(G9,$BL$4:$BN$63,3,0),"")</f>
        <v/>
      </c>
      <c r="L9" s="316"/>
      <c r="M9" s="316"/>
      <c r="N9" s="316"/>
      <c r="O9" s="316"/>
      <c r="P9" s="316"/>
      <c r="Q9" s="316"/>
      <c r="R9" s="316"/>
      <c r="S9" s="153" t="str">
        <f>IFERROR(IF(AND($D$2="الأولى حديث",G9&gt;7,$BZ$25&gt;6),"",IF(VLOOKUP(K9,$BN$5:$BR$63,5,0)=0,"",VLOOKUP(K9,$BN$5:$BR$63,5,0))),"")</f>
        <v/>
      </c>
      <c r="T9" s="154"/>
      <c r="V9" s="258" t="s">
        <v>1009</v>
      </c>
      <c r="W9" s="258"/>
      <c r="X9" s="258"/>
      <c r="Y9" s="258"/>
      <c r="Z9" s="258"/>
      <c r="AA9" s="258"/>
      <c r="AC9" s="262" t="s">
        <v>118</v>
      </c>
      <c r="AD9" s="263"/>
      <c r="AE9" s="263"/>
      <c r="AF9" s="263"/>
      <c r="AG9" s="263"/>
      <c r="AH9" s="277">
        <v>10000</v>
      </c>
      <c r="AI9" s="277"/>
      <c r="AJ9" s="278"/>
      <c r="AK9" s="27"/>
      <c r="BC9" s="56"/>
      <c r="BG9" s="62" t="str">
        <f>IF(S10="A","A","ج")</f>
        <v>ج</v>
      </c>
      <c r="BK9" s="57" t="str">
        <f t="shared" si="3"/>
        <v/>
      </c>
      <c r="BL9" s="129">
        <v>5</v>
      </c>
      <c r="BM9" s="53">
        <v>44</v>
      </c>
      <c r="BN9" s="53" t="s">
        <v>964</v>
      </c>
      <c r="BO9" s="57" t="s">
        <v>109</v>
      </c>
      <c r="BP9" s="57" t="s">
        <v>110</v>
      </c>
      <c r="BQ9" s="57" t="str">
        <f t="shared" si="2"/>
        <v/>
      </c>
      <c r="BR9" s="59" t="str">
        <f>IFERROR(IF(VLOOKUP($D$1,ورقة4!$A$3:$BD$6161,MATCH(BM9,ورقة4!$A$2:$BD$2,0),0)=0,"",VLOOKUP($D$1,ورقة4!$A$3:$BD$6161,MATCH(BM9,ورقة4!$A$2:$BD$2,0),0)),"")</f>
        <v/>
      </c>
      <c r="BS9" s="54" t="str">
        <f t="shared" si="4"/>
        <v/>
      </c>
      <c r="BT9" s="57" t="str">
        <f t="shared" si="5"/>
        <v/>
      </c>
      <c r="BU9" s="57"/>
      <c r="BV9" t="s">
        <v>1012</v>
      </c>
      <c r="BW9" s="125">
        <v>144</v>
      </c>
      <c r="BX9" s="57"/>
      <c r="BY9" s="57"/>
      <c r="BZ9" s="128"/>
      <c r="CA9" s="58"/>
    </row>
    <row r="10" spans="1:79" ht="25.2" customHeight="1" thickTop="1" thickBot="1" x14ac:dyDescent="0.35">
      <c r="C10" s="61">
        <f>IF(D10&gt;0,1,0)</f>
        <v>0</v>
      </c>
      <c r="D10" s="61">
        <f>IF(E10&gt;0,1,0)</f>
        <v>0</v>
      </c>
      <c r="E10" s="64">
        <f>IF(I10&lt;&gt;$B$11,I10,0)</f>
        <v>0</v>
      </c>
      <c r="F10" s="61" t="str">
        <f>IF(AND(T10=1,OR(S10="ج",S10="ر1",S10="ر2",S10="A")),H10,"")</f>
        <v/>
      </c>
      <c r="G10" s="61" t="str">
        <f>IFERROR(SMALL($BT$5:$BT$63,BL6),"")</f>
        <v/>
      </c>
      <c r="H10" s="61" t="str">
        <f t="shared" ref="H10:H33" si="6">G10</f>
        <v/>
      </c>
      <c r="I10" s="64" t="b">
        <f>IF(AND(S10="A",T10=1),50000,IF(OR(S10="ج",S10="ر1",S10="ر2"),IF(T10=1,IF($D$5=$AO$7,0,IF(OR($D$5=$AO$1,$D$5=$AO$2,$D$5=$AO$5,$D$5=$AO$8),IF(S10="ج",20000,IF(S10="ر1",28000,IF(S10="ر2",36000,""))),IF(OR($D$5=$AO$3,$D$5=$AO$6),IF(S10="ج",12500,IF(S10="ر1",17500,IF(S10="ر2",22500,""))),IF($D$5=$AO$4,500,IF(S10="ج",25000,IF(S10="ر1",35000,IF(S10="ر2",45000,""))))))))))</f>
        <v>0</v>
      </c>
      <c r="J10" s="152" t="str">
        <f t="shared" ref="J10:J27" si="7">IF(IFERROR(VLOOKUP(H10,$BL$4:$BN$63,2,0),"")=0,"",IFERROR(VLOOKUP(H10,$BL$4:$BN$63,2,0),""))</f>
        <v/>
      </c>
      <c r="K10" s="270" t="str">
        <f t="shared" ref="K10:K27" si="8">IFERROR(VLOOKUP(H10,$BL$4:$BN$63,3,0),"")</f>
        <v/>
      </c>
      <c r="L10" s="271"/>
      <c r="M10" s="271"/>
      <c r="N10" s="271"/>
      <c r="O10" s="271"/>
      <c r="P10" s="271"/>
      <c r="Q10" s="271"/>
      <c r="R10" s="272"/>
      <c r="S10" s="153" t="str">
        <f>IFERROR(VLOOKUP(J10,BM5:BS62,6,0),"")</f>
        <v/>
      </c>
      <c r="T10" s="155"/>
      <c r="U10" s="61">
        <f>VLOOKUP(V10,$BV$6:$BW$35,2,0)</f>
        <v>0</v>
      </c>
      <c r="V10" s="259" t="s">
        <v>1036</v>
      </c>
      <c r="W10" s="259"/>
      <c r="X10" s="259"/>
      <c r="Y10" s="259"/>
      <c r="Z10" s="259"/>
      <c r="AA10" s="259"/>
      <c r="AC10" s="262" t="s">
        <v>119</v>
      </c>
      <c r="AD10" s="263"/>
      <c r="AE10" s="263"/>
      <c r="AF10" s="263"/>
      <c r="AG10" s="263"/>
      <c r="AH10" s="277">
        <f>IF(AB19&gt;0,COUNTIF(U19:U29,"&gt;0")*15000,IF(D5=AO4,COUNTIF(U19:U29,"&gt;0")*1500,IF(OR(D5=AO3,D5=AO6),COUNTIF(U19:U29,"&gt;0")*7500,IF(OR(D5=AO1,D5=AO2,D5=AO8,D5=AO5),COUNTIF(U19:U29,"&gt;0")*12000,COUNTIF(U19:U29,"&gt;0")*15000))))</f>
        <v>0</v>
      </c>
      <c r="AI10" s="277"/>
      <c r="AJ10" s="278"/>
      <c r="AK10" s="29"/>
      <c r="BK10" s="57" t="str">
        <f t="shared" si="3"/>
        <v/>
      </c>
      <c r="BL10" s="53">
        <v>6</v>
      </c>
      <c r="BM10" s="53">
        <v>45</v>
      </c>
      <c r="BN10" s="53" t="s">
        <v>965</v>
      </c>
      <c r="BO10" s="57" t="s">
        <v>109</v>
      </c>
      <c r="BP10" s="57" t="s">
        <v>110</v>
      </c>
      <c r="BQ10" s="57" t="str">
        <f t="shared" si="2"/>
        <v/>
      </c>
      <c r="BR10" s="59" t="str">
        <f>IFERROR(IF(VLOOKUP($D$1,ورقة4!$A$3:$BD$6161,MATCH(BM10,ورقة4!$A$2:$BD$2,0),0)=0,"",VLOOKUP($D$1,ورقة4!$A$3:$BD$6161,MATCH(BM10,ورقة4!$A$2:$BD$2,0),0)),"")</f>
        <v/>
      </c>
      <c r="BS10" s="54" t="str">
        <f t="shared" si="4"/>
        <v/>
      </c>
      <c r="BT10" s="57" t="str">
        <f t="shared" si="5"/>
        <v/>
      </c>
      <c r="BU10" s="57"/>
      <c r="BV10" t="s">
        <v>1013</v>
      </c>
      <c r="BW10" s="125">
        <v>146</v>
      </c>
      <c r="BX10" s="53"/>
      <c r="BY10" s="57"/>
      <c r="BZ10" s="128"/>
      <c r="CA10" s="58"/>
    </row>
    <row r="11" spans="1:79" ht="25.2" customHeight="1" thickBot="1" x14ac:dyDescent="0.35">
      <c r="B11" s="61" t="b">
        <v>0</v>
      </c>
      <c r="C11" s="61">
        <f>D10+D11</f>
        <v>0</v>
      </c>
      <c r="D11" s="61">
        <f t="shared" ref="D11:D34" si="9">IF(E11&gt;0,1,0)</f>
        <v>0</v>
      </c>
      <c r="E11" s="64">
        <f t="shared" ref="E11:E34" si="10">IF(I11&lt;&gt;$B$11,I11,0)</f>
        <v>0</v>
      </c>
      <c r="F11" s="61" t="str">
        <f t="shared" ref="F11:F34" si="11">IF(AND(T11=1,OR(S11="ج",S11="ر1",S11="ر2",S11="A")),H11,"")</f>
        <v/>
      </c>
      <c r="G11" s="61" t="str">
        <f t="shared" ref="G11:G33" si="12">IFERROR(SMALL($BT$5:$BT$63,BL7),"")</f>
        <v/>
      </c>
      <c r="H11" s="61" t="str">
        <f t="shared" si="6"/>
        <v/>
      </c>
      <c r="I11" s="64" t="b">
        <f t="shared" ref="I11:I35" si="13">IF(AND(S11="A",T11=1),50000,IF(OR(S11="ج",S11="ر1",S11="ر2"),IF(T11=1,IF($D$5=$AO$7,0,IF(OR($D$5=$AO$1,$D$5=$AO$2,$D$5=$AO$5,$D$5=$AO$8),IF(S11="ج",20000,IF(S11="ر1",28000,IF(S11="ر2",36000,""))),IF(OR($D$5=$AO$3,$D$5=$AO$6),IF(S11="ج",12500,IF(S11="ر1",17500,IF(S11="ر2",22500,""))),IF($D$5=$AO$4,500,IF(S11="ج",25000,IF(S11="ر1",35000,IF(S11="ر2",45000,""))))))))))</f>
        <v>0</v>
      </c>
      <c r="J11" s="152" t="str">
        <f t="shared" si="7"/>
        <v/>
      </c>
      <c r="K11" s="270" t="str">
        <f t="shared" si="8"/>
        <v/>
      </c>
      <c r="L11" s="271"/>
      <c r="M11" s="271"/>
      <c r="N11" s="271"/>
      <c r="O11" s="271"/>
      <c r="P11" s="271"/>
      <c r="Q11" s="271"/>
      <c r="R11" s="272"/>
      <c r="S11" s="153" t="str">
        <f t="shared" ref="S11:S27" si="14">IFERROR(VLOOKUP(J11,BM6:BS63,6,0),"")</f>
        <v/>
      </c>
      <c r="T11" s="155"/>
      <c r="U11" s="61">
        <f t="shared" ref="U11:U13" si="15">VLOOKUP(V11,$BV$6:$BW$35,2,0)</f>
        <v>0</v>
      </c>
      <c r="V11" s="259" t="s">
        <v>1037</v>
      </c>
      <c r="W11" s="259"/>
      <c r="X11" s="259"/>
      <c r="Y11" s="259"/>
      <c r="Z11" s="259"/>
      <c r="AA11" s="259"/>
      <c r="AC11" s="262" t="s">
        <v>120</v>
      </c>
      <c r="AD11" s="263"/>
      <c r="AE11" s="263"/>
      <c r="AF11" s="263"/>
      <c r="AG11" s="263"/>
      <c r="AH11" s="277" t="e">
        <f>VLOOKUP($D$1,ورقة2!A2:U2223,20,0)</f>
        <v>#N/A</v>
      </c>
      <c r="AI11" s="277"/>
      <c r="AJ11" s="278"/>
      <c r="AK11" s="30"/>
      <c r="BK11" s="57" t="str">
        <f t="shared" si="3"/>
        <v/>
      </c>
      <c r="BL11" s="129">
        <v>7</v>
      </c>
      <c r="BM11" s="53">
        <v>46</v>
      </c>
      <c r="BN11" s="53" t="s">
        <v>966</v>
      </c>
      <c r="BO11" s="57" t="s">
        <v>109</v>
      </c>
      <c r="BP11" s="57" t="s">
        <v>110</v>
      </c>
      <c r="BQ11" s="57" t="str">
        <f t="shared" si="2"/>
        <v/>
      </c>
      <c r="BR11" s="59" t="str">
        <f>IFERROR(IF(VLOOKUP($D$1,ورقة4!$A$3:$BD$6161,MATCH(BM11,ورقة4!$A$2:$BD$2,0),0)=0,"",VLOOKUP($D$1,ورقة4!$A$3:$BD$6161,MATCH(BM11,ورقة4!$A$2:$BD$2,0),0)),"")</f>
        <v/>
      </c>
      <c r="BS11" s="54" t="str">
        <f t="shared" si="4"/>
        <v/>
      </c>
      <c r="BT11" s="57" t="str">
        <f t="shared" si="5"/>
        <v/>
      </c>
      <c r="BU11" s="57"/>
      <c r="BV11" t="s">
        <v>1014</v>
      </c>
      <c r="BW11" s="125">
        <v>147</v>
      </c>
      <c r="BX11" s="57"/>
      <c r="BY11" s="57"/>
      <c r="BZ11" s="128"/>
      <c r="CA11" s="58"/>
    </row>
    <row r="12" spans="1:79" ht="25.2" customHeight="1" thickBot="1" x14ac:dyDescent="0.35">
      <c r="C12" s="61">
        <f>C11+D12</f>
        <v>0</v>
      </c>
      <c r="D12" s="61">
        <f t="shared" si="9"/>
        <v>0</v>
      </c>
      <c r="E12" s="64">
        <f t="shared" si="10"/>
        <v>0</v>
      </c>
      <c r="F12" s="61" t="str">
        <f t="shared" si="11"/>
        <v/>
      </c>
      <c r="G12" s="61" t="str">
        <f t="shared" si="12"/>
        <v/>
      </c>
      <c r="H12" s="61" t="str">
        <f t="shared" si="6"/>
        <v/>
      </c>
      <c r="I12" s="64" t="b">
        <f t="shared" si="13"/>
        <v>0</v>
      </c>
      <c r="J12" s="152" t="str">
        <f t="shared" si="7"/>
        <v/>
      </c>
      <c r="K12" s="270" t="str">
        <f t="shared" si="8"/>
        <v/>
      </c>
      <c r="L12" s="271"/>
      <c r="M12" s="271"/>
      <c r="N12" s="271"/>
      <c r="O12" s="271"/>
      <c r="P12" s="271"/>
      <c r="Q12" s="271"/>
      <c r="R12" s="272"/>
      <c r="S12" s="153" t="str">
        <f t="shared" si="14"/>
        <v/>
      </c>
      <c r="T12" s="155"/>
      <c r="U12" s="61">
        <f t="shared" si="15"/>
        <v>0</v>
      </c>
      <c r="V12" s="259" t="s">
        <v>1038</v>
      </c>
      <c r="W12" s="259"/>
      <c r="X12" s="259"/>
      <c r="Y12" s="259"/>
      <c r="Z12" s="259"/>
      <c r="AA12" s="259"/>
      <c r="AC12" s="262" t="s">
        <v>121</v>
      </c>
      <c r="AD12" s="263"/>
      <c r="AE12" s="263"/>
      <c r="AF12" s="263"/>
      <c r="AG12" s="263"/>
      <c r="AH12" s="277" t="e">
        <f>SUM(AH7:AJ10)-SUM(AH11:AJ11)</f>
        <v>#N/A</v>
      </c>
      <c r="AI12" s="277"/>
      <c r="AJ12" s="278"/>
      <c r="AK12" s="30"/>
      <c r="BK12" s="57" t="str">
        <f t="shared" si="3"/>
        <v/>
      </c>
      <c r="BL12" s="53">
        <v>8</v>
      </c>
      <c r="BM12" s="62">
        <v>101</v>
      </c>
      <c r="BN12" s="57" t="s">
        <v>967</v>
      </c>
      <c r="BO12" s="57" t="s">
        <v>109</v>
      </c>
      <c r="BP12" s="57" t="s">
        <v>110</v>
      </c>
      <c r="BQ12" s="57" t="str">
        <f t="shared" ref="BQ12:BQ24" si="16">IFERROR(VLOOKUP(BN12,$K$9:$T$21,10,0),"")</f>
        <v/>
      </c>
      <c r="BR12" s="59" t="str">
        <f>IFERROR(IF(VLOOKUP($D$1,ورقة4!$A$3:$BD$6161,MATCH(BM12,ورقة4!$A$2:$BD$2,0),0)=0,"",VLOOKUP($D$1,ورقة4!$A$3:$BD$6161,MATCH(BM12,ورقة4!$A$2:$BD$2,0),0)),"")</f>
        <v/>
      </c>
      <c r="BS12" s="54" t="str">
        <f t="shared" si="4"/>
        <v/>
      </c>
      <c r="BT12" s="57" t="str">
        <f t="shared" si="5"/>
        <v/>
      </c>
      <c r="BV12" t="s">
        <v>1015</v>
      </c>
      <c r="BW12" s="125">
        <v>148</v>
      </c>
      <c r="BX12" s="53"/>
      <c r="BY12" s="57"/>
      <c r="BZ12" s="128"/>
      <c r="CA12" s="58"/>
    </row>
    <row r="13" spans="1:79" ht="25.2" customHeight="1" thickBot="1" x14ac:dyDescent="0.35">
      <c r="C13" s="61">
        <f t="shared" ref="C13:C34" si="17">C12+D13</f>
        <v>0</v>
      </c>
      <c r="D13" s="61">
        <f t="shared" si="9"/>
        <v>0</v>
      </c>
      <c r="E13" s="64">
        <f t="shared" si="10"/>
        <v>0</v>
      </c>
      <c r="F13" s="61" t="str">
        <f t="shared" si="11"/>
        <v/>
      </c>
      <c r="G13" s="61" t="str">
        <f t="shared" si="12"/>
        <v/>
      </c>
      <c r="H13" s="61" t="str">
        <f t="shared" si="6"/>
        <v/>
      </c>
      <c r="I13" s="64" t="b">
        <f t="shared" si="13"/>
        <v>0</v>
      </c>
      <c r="J13" s="152" t="str">
        <f t="shared" si="7"/>
        <v/>
      </c>
      <c r="K13" s="270" t="str">
        <f t="shared" si="8"/>
        <v/>
      </c>
      <c r="L13" s="271"/>
      <c r="M13" s="271"/>
      <c r="N13" s="271"/>
      <c r="O13" s="271"/>
      <c r="P13" s="271"/>
      <c r="Q13" s="271"/>
      <c r="R13" s="272"/>
      <c r="S13" s="153" t="str">
        <f t="shared" si="14"/>
        <v/>
      </c>
      <c r="T13" s="155"/>
      <c r="U13" s="61">
        <f t="shared" si="15"/>
        <v>0</v>
      </c>
      <c r="V13" s="259" t="s">
        <v>1039</v>
      </c>
      <c r="W13" s="259"/>
      <c r="X13" s="259"/>
      <c r="Y13" s="259"/>
      <c r="Z13" s="259"/>
      <c r="AA13" s="259"/>
      <c r="AC13" s="262" t="s">
        <v>123</v>
      </c>
      <c r="AD13" s="263"/>
      <c r="AE13" s="263"/>
      <c r="AF13" s="263"/>
      <c r="AG13" s="263"/>
      <c r="AH13" s="264" t="s">
        <v>84</v>
      </c>
      <c r="AI13" s="264"/>
      <c r="AJ13" s="265"/>
      <c r="AK13" s="31"/>
      <c r="AM13" s="60"/>
      <c r="AO13" s="62" t="s">
        <v>1004</v>
      </c>
      <c r="BK13" s="57" t="str">
        <f t="shared" si="3"/>
        <v/>
      </c>
      <c r="BL13" s="129">
        <v>9</v>
      </c>
      <c r="BM13" s="130"/>
      <c r="BN13" s="130" t="s">
        <v>122</v>
      </c>
      <c r="BO13" s="62" t="s">
        <v>109</v>
      </c>
      <c r="BP13" s="62" t="s">
        <v>124</v>
      </c>
      <c r="BQ13" s="57" t="str">
        <f t="shared" si="16"/>
        <v/>
      </c>
      <c r="BR13" s="59" t="str">
        <f>IFERROR(IF(VLOOKUP($D$1,ورقة4!$A$3:$BD$6161,MATCH(BM13,ورقة4!$A$2:$BD$2,0),0)=0,"",VLOOKUP($D$1,ورقة4!$A$3:$BD$6161,MATCH(BM13,ورقة4!$A$2:$BD$2,0),0)),"")</f>
        <v/>
      </c>
      <c r="BS13" s="57" t="str">
        <f>IF(AND(BS14="",BS15="",BS16="",BS17="",BS18="",BS19=""),"",BL13)</f>
        <v/>
      </c>
      <c r="BT13" s="57" t="str">
        <f>IF(AND(BT14="",BT15="",BT16="",BT17="",BT18="",BT19=""),"",BL13)</f>
        <v/>
      </c>
      <c r="BV13" t="s">
        <v>1037</v>
      </c>
      <c r="BW13"/>
      <c r="BX13" s="57"/>
      <c r="BY13" s="57"/>
      <c r="BZ13" s="128"/>
      <c r="CA13" s="58"/>
    </row>
    <row r="14" spans="1:79" ht="25.2" customHeight="1" thickBot="1" x14ac:dyDescent="0.35">
      <c r="C14" s="61">
        <f t="shared" si="17"/>
        <v>0</v>
      </c>
      <c r="D14" s="61">
        <f t="shared" si="9"/>
        <v>0</v>
      </c>
      <c r="E14" s="64">
        <f t="shared" si="10"/>
        <v>0</v>
      </c>
      <c r="F14" s="61" t="str">
        <f t="shared" si="11"/>
        <v/>
      </c>
      <c r="G14" s="61" t="str">
        <f t="shared" si="12"/>
        <v/>
      </c>
      <c r="H14" s="61" t="str">
        <f t="shared" si="6"/>
        <v/>
      </c>
      <c r="I14" s="64" t="b">
        <f t="shared" si="13"/>
        <v>0</v>
      </c>
      <c r="J14" s="152" t="str">
        <f t="shared" si="7"/>
        <v/>
      </c>
      <c r="K14" s="270" t="str">
        <f t="shared" si="8"/>
        <v/>
      </c>
      <c r="L14" s="271"/>
      <c r="M14" s="271"/>
      <c r="N14" s="271"/>
      <c r="O14" s="271"/>
      <c r="P14" s="271"/>
      <c r="Q14" s="271"/>
      <c r="R14" s="272"/>
      <c r="S14" s="153" t="str">
        <f t="shared" si="14"/>
        <v/>
      </c>
      <c r="T14" s="155"/>
      <c r="V14" s="258" t="s">
        <v>115</v>
      </c>
      <c r="W14" s="258"/>
      <c r="X14" s="258"/>
      <c r="Y14" s="258"/>
      <c r="Z14" s="258"/>
      <c r="AA14" s="258"/>
      <c r="AC14" s="262" t="s">
        <v>125</v>
      </c>
      <c r="AD14" s="263"/>
      <c r="AE14" s="263"/>
      <c r="AF14" s="263"/>
      <c r="AG14" s="263"/>
      <c r="AH14" s="277" t="e">
        <f>IF(OR(AH12&lt;10000,D5=AO4,AH19=2,AH19=1),AH12,IF(AH13="نعم",AE25+AE26/2,AH12))</f>
        <v>#N/A</v>
      </c>
      <c r="AI14" s="277"/>
      <c r="AJ14" s="278"/>
      <c r="AK14" s="31"/>
      <c r="BK14" s="57" t="str">
        <f t="shared" si="3"/>
        <v/>
      </c>
      <c r="BL14" s="53">
        <v>10</v>
      </c>
      <c r="BM14" s="53">
        <v>47</v>
      </c>
      <c r="BN14" s="53" t="s">
        <v>968</v>
      </c>
      <c r="BO14" s="62" t="s">
        <v>109</v>
      </c>
      <c r="BP14" s="62" t="s">
        <v>124</v>
      </c>
      <c r="BQ14" s="57" t="str">
        <f t="shared" si="16"/>
        <v/>
      </c>
      <c r="BR14" s="59" t="str">
        <f>IFERROR(IF(VLOOKUP($D$1,ورقة4!$A$3:$BD$6161,MATCH(BM14,ورقة4!$A$2:$BD$2,0),0)=0,"",VLOOKUP($D$1,ورقة4!$A$3:$BD$6161,MATCH(BM14,ورقة4!$A$2:$BD$2,0),0)),"")</f>
        <v/>
      </c>
      <c r="BS14" s="54" t="str">
        <f>IF(BR14="م",BL14,"")</f>
        <v/>
      </c>
      <c r="BT14" s="57" t="str">
        <f t="shared" ref="BT14" si="18">IF(BR14="","",BL14)</f>
        <v/>
      </c>
      <c r="BV14" t="s">
        <v>1016</v>
      </c>
      <c r="BW14" s="125">
        <v>149</v>
      </c>
      <c r="BX14" s="53"/>
      <c r="BY14" s="57"/>
      <c r="BZ14" s="128"/>
      <c r="CA14" s="58"/>
    </row>
    <row r="15" spans="1:79" ht="25.2" customHeight="1" thickBot="1" x14ac:dyDescent="0.35">
      <c r="C15" s="61">
        <f t="shared" si="17"/>
        <v>0</v>
      </c>
      <c r="D15" s="61">
        <f t="shared" si="9"/>
        <v>0</v>
      </c>
      <c r="E15" s="64">
        <f t="shared" si="10"/>
        <v>0</v>
      </c>
      <c r="F15" s="61" t="str">
        <f t="shared" si="11"/>
        <v/>
      </c>
      <c r="G15" s="61" t="str">
        <f t="shared" si="12"/>
        <v/>
      </c>
      <c r="H15" s="61" t="str">
        <f t="shared" si="6"/>
        <v/>
      </c>
      <c r="I15" s="64" t="b">
        <f t="shared" si="13"/>
        <v>0</v>
      </c>
      <c r="J15" s="152" t="str">
        <f t="shared" si="7"/>
        <v/>
      </c>
      <c r="K15" s="270" t="str">
        <f t="shared" si="8"/>
        <v/>
      </c>
      <c r="L15" s="271"/>
      <c r="M15" s="271"/>
      <c r="N15" s="271"/>
      <c r="O15" s="271"/>
      <c r="P15" s="271"/>
      <c r="Q15" s="271"/>
      <c r="R15" s="272"/>
      <c r="S15" s="153" t="str">
        <f t="shared" si="14"/>
        <v/>
      </c>
      <c r="T15" s="155"/>
      <c r="V15" s="276" t="s">
        <v>85</v>
      </c>
      <c r="W15" s="276"/>
      <c r="X15" s="276"/>
      <c r="Y15" s="276"/>
      <c r="Z15" s="276"/>
      <c r="AA15" s="276"/>
      <c r="AC15" s="262" t="s">
        <v>126</v>
      </c>
      <c r="AD15" s="263"/>
      <c r="AE15" s="263"/>
      <c r="AF15" s="263"/>
      <c r="AG15" s="263"/>
      <c r="AH15" s="277" t="e">
        <f>IF(OR(D5=AV4,D5=AV7),0,AH12-AH14)</f>
        <v>#N/A</v>
      </c>
      <c r="AI15" s="277"/>
      <c r="AJ15" s="278"/>
      <c r="AK15" s="31"/>
      <c r="BK15" s="57" t="str">
        <f t="shared" si="3"/>
        <v/>
      </c>
      <c r="BL15" s="129">
        <v>11</v>
      </c>
      <c r="BM15" s="53">
        <v>48</v>
      </c>
      <c r="BN15" s="53" t="s">
        <v>969</v>
      </c>
      <c r="BO15" s="62" t="s">
        <v>109</v>
      </c>
      <c r="BP15" s="62" t="s">
        <v>124</v>
      </c>
      <c r="BQ15" s="57" t="str">
        <f t="shared" si="16"/>
        <v/>
      </c>
      <c r="BR15" s="59" t="str">
        <f>IFERROR(IF(VLOOKUP($D$1,ورقة4!$A$3:$BD$6161,MATCH(BM15,ورقة4!$A$2:$BD$2,0),0)=0,"",VLOOKUP($D$1,ورقة4!$A$3:$BD$6161,MATCH(BM15,ورقة4!$A$2:$BD$2,0),0)),"")</f>
        <v/>
      </c>
      <c r="BS15" s="54" t="str">
        <f t="shared" ref="BS15:BS19" si="19">IF(BR15="م",BL15,"")</f>
        <v/>
      </c>
      <c r="BT15" s="57" t="str">
        <f t="shared" ref="BT15:BT19" si="20">IF(BR15="","",BL15)</f>
        <v/>
      </c>
      <c r="BV15" t="s">
        <v>1017</v>
      </c>
      <c r="BW15" s="125">
        <v>151</v>
      </c>
      <c r="BX15" s="57"/>
      <c r="BY15" s="57"/>
      <c r="BZ15" s="128"/>
      <c r="CA15" s="58"/>
    </row>
    <row r="16" spans="1:79" ht="25.2" customHeight="1" thickBot="1" x14ac:dyDescent="0.35">
      <c r="C16" s="61">
        <f t="shared" si="17"/>
        <v>0</v>
      </c>
      <c r="D16" s="61">
        <f t="shared" si="9"/>
        <v>0</v>
      </c>
      <c r="E16" s="64">
        <f t="shared" si="10"/>
        <v>0</v>
      </c>
      <c r="F16" s="61" t="str">
        <f t="shared" si="11"/>
        <v/>
      </c>
      <c r="G16" s="61" t="str">
        <f t="shared" si="12"/>
        <v/>
      </c>
      <c r="H16" s="61" t="str">
        <f t="shared" si="6"/>
        <v/>
      </c>
      <c r="I16" s="64" t="b">
        <f t="shared" si="13"/>
        <v>0</v>
      </c>
      <c r="J16" s="152" t="str">
        <f t="shared" si="7"/>
        <v/>
      </c>
      <c r="K16" s="270" t="str">
        <f t="shared" si="8"/>
        <v/>
      </c>
      <c r="L16" s="271"/>
      <c r="M16" s="271"/>
      <c r="N16" s="271"/>
      <c r="O16" s="271"/>
      <c r="P16" s="271"/>
      <c r="Q16" s="271"/>
      <c r="R16" s="272"/>
      <c r="S16" s="153" t="str">
        <f t="shared" si="14"/>
        <v/>
      </c>
      <c r="T16" s="155"/>
      <c r="V16" s="258" t="s">
        <v>1040</v>
      </c>
      <c r="W16" s="258"/>
      <c r="X16" s="258"/>
      <c r="Y16" s="258"/>
      <c r="Z16" s="258"/>
      <c r="AA16" s="258"/>
      <c r="AC16" s="262" t="s">
        <v>127</v>
      </c>
      <c r="AD16" s="263"/>
      <c r="AE16" s="263"/>
      <c r="AF16" s="263"/>
      <c r="AG16" s="263"/>
      <c r="AH16" s="277">
        <f>COUNTIFS(S9:S40,"ج",T9:T40,1)</f>
        <v>0</v>
      </c>
      <c r="AI16" s="277"/>
      <c r="AJ16" s="278"/>
      <c r="AK16" s="31"/>
      <c r="BK16" s="57" t="str">
        <f t="shared" si="3"/>
        <v/>
      </c>
      <c r="BL16" s="53">
        <v>12</v>
      </c>
      <c r="BM16" s="53">
        <v>49</v>
      </c>
      <c r="BN16" s="53" t="s">
        <v>970</v>
      </c>
      <c r="BO16" s="62" t="s">
        <v>109</v>
      </c>
      <c r="BP16" s="62" t="s">
        <v>124</v>
      </c>
      <c r="BQ16" s="57" t="str">
        <f t="shared" si="16"/>
        <v/>
      </c>
      <c r="BR16" s="59" t="str">
        <f>IFERROR(IF(VLOOKUP($D$1,ورقة4!$A$3:$BD$6161,MATCH(BM16,ورقة4!$A$2:$BD$2,0),0)=0,"",VLOOKUP($D$1,ورقة4!$A$3:$BD$6161,MATCH(BM16,ورقة4!$A$2:$BD$2,0),0)),"")</f>
        <v/>
      </c>
      <c r="BS16" s="54" t="str">
        <f t="shared" si="19"/>
        <v/>
      </c>
      <c r="BT16" s="57" t="str">
        <f t="shared" si="20"/>
        <v/>
      </c>
      <c r="BU16" s="53"/>
      <c r="BV16" t="s">
        <v>1018</v>
      </c>
      <c r="BW16" s="125">
        <v>152</v>
      </c>
      <c r="BX16" s="53"/>
      <c r="BY16" s="57"/>
      <c r="BZ16" s="128"/>
      <c r="CA16" s="58"/>
    </row>
    <row r="17" spans="1:79" ht="25.2" customHeight="1" thickBot="1" x14ac:dyDescent="0.35">
      <c r="C17" s="61">
        <f t="shared" si="17"/>
        <v>0</v>
      </c>
      <c r="D17" s="61">
        <f t="shared" si="9"/>
        <v>0</v>
      </c>
      <c r="E17" s="64">
        <f t="shared" si="10"/>
        <v>0</v>
      </c>
      <c r="F17" s="61" t="str">
        <f t="shared" si="11"/>
        <v/>
      </c>
      <c r="G17" s="61" t="str">
        <f t="shared" si="12"/>
        <v/>
      </c>
      <c r="H17" s="61" t="str">
        <f t="shared" si="6"/>
        <v/>
      </c>
      <c r="I17" s="64" t="b">
        <f t="shared" si="13"/>
        <v>0</v>
      </c>
      <c r="J17" s="152" t="str">
        <f t="shared" si="7"/>
        <v/>
      </c>
      <c r="K17" s="270" t="str">
        <f t="shared" si="8"/>
        <v/>
      </c>
      <c r="L17" s="271"/>
      <c r="M17" s="271"/>
      <c r="N17" s="271"/>
      <c r="O17" s="271"/>
      <c r="P17" s="271"/>
      <c r="Q17" s="271"/>
      <c r="R17" s="272"/>
      <c r="S17" s="153" t="str">
        <f t="shared" si="14"/>
        <v/>
      </c>
      <c r="T17" s="155"/>
      <c r="V17" s="259"/>
      <c r="W17" s="259"/>
      <c r="X17" s="259"/>
      <c r="Y17" s="259"/>
      <c r="Z17" s="259"/>
      <c r="AA17" s="259"/>
      <c r="AC17" s="262" t="s">
        <v>128</v>
      </c>
      <c r="AD17" s="263"/>
      <c r="AE17" s="263"/>
      <c r="AF17" s="263"/>
      <c r="AG17" s="263"/>
      <c r="AH17" s="277">
        <f>COUNTIFS(S9:S40,"ر1",T9:T40,1)</f>
        <v>0</v>
      </c>
      <c r="AI17" s="277"/>
      <c r="AJ17" s="278"/>
      <c r="AK17" s="31"/>
      <c r="BK17" s="57" t="str">
        <f t="shared" si="3"/>
        <v/>
      </c>
      <c r="BL17" s="129">
        <v>13</v>
      </c>
      <c r="BM17" s="53">
        <v>50</v>
      </c>
      <c r="BN17" s="53" t="s">
        <v>971</v>
      </c>
      <c r="BO17" s="62" t="s">
        <v>109</v>
      </c>
      <c r="BP17" s="62" t="s">
        <v>124</v>
      </c>
      <c r="BQ17" s="57" t="str">
        <f t="shared" si="16"/>
        <v/>
      </c>
      <c r="BR17" s="59" t="str">
        <f>IFERROR(IF(VLOOKUP($D$1,ورقة4!$A$3:$BD$6161,MATCH(BM17,ورقة4!$A$2:$BD$2,0),0)=0,"",VLOOKUP($D$1,ورقة4!$A$3:$BD$6161,MATCH(BM17,ورقة4!$A$2:$BD$2,0),0)),"")</f>
        <v/>
      </c>
      <c r="BS17" s="54" t="str">
        <f t="shared" si="19"/>
        <v/>
      </c>
      <c r="BT17" s="57" t="str">
        <f t="shared" si="20"/>
        <v/>
      </c>
      <c r="BV17" t="s">
        <v>1019</v>
      </c>
      <c r="BW17" s="125">
        <v>153</v>
      </c>
      <c r="BX17" s="57"/>
      <c r="BY17" s="57"/>
      <c r="BZ17" s="128"/>
      <c r="CA17" s="58"/>
    </row>
    <row r="18" spans="1:79" ht="25.2" customHeight="1" thickBot="1" x14ac:dyDescent="0.35">
      <c r="C18" s="61">
        <f t="shared" si="17"/>
        <v>0</v>
      </c>
      <c r="D18" s="61">
        <f t="shared" si="9"/>
        <v>0</v>
      </c>
      <c r="E18" s="64">
        <f t="shared" si="10"/>
        <v>0</v>
      </c>
      <c r="F18" s="61" t="str">
        <f t="shared" si="11"/>
        <v/>
      </c>
      <c r="G18" s="61" t="str">
        <f t="shared" si="12"/>
        <v/>
      </c>
      <c r="H18" s="61" t="str">
        <f t="shared" si="6"/>
        <v/>
      </c>
      <c r="I18" s="64" t="b">
        <f t="shared" si="13"/>
        <v>0</v>
      </c>
      <c r="J18" s="152" t="str">
        <f t="shared" si="7"/>
        <v/>
      </c>
      <c r="K18" s="270" t="str">
        <f t="shared" si="8"/>
        <v/>
      </c>
      <c r="L18" s="271"/>
      <c r="M18" s="271"/>
      <c r="N18" s="271"/>
      <c r="O18" s="271"/>
      <c r="P18" s="271"/>
      <c r="Q18" s="271"/>
      <c r="R18" s="272"/>
      <c r="S18" s="153" t="str">
        <f t="shared" si="14"/>
        <v/>
      </c>
      <c r="T18" s="155"/>
      <c r="V18" s="287" t="e">
        <f>IF(D3="أنثى","منقطعة عن التسجيل في","منقطع عن التسجيل في")</f>
        <v>#N/A</v>
      </c>
      <c r="W18" s="287"/>
      <c r="X18" s="287"/>
      <c r="Y18" s="287"/>
      <c r="Z18" s="287"/>
      <c r="AA18" s="287"/>
      <c r="AC18" s="262" t="s">
        <v>129</v>
      </c>
      <c r="AD18" s="263"/>
      <c r="AE18" s="263"/>
      <c r="AF18" s="263"/>
      <c r="AG18" s="263"/>
      <c r="AH18" s="277">
        <f>COUNTIFS(S9:S40,"ر2",T9:T40,1)</f>
        <v>0</v>
      </c>
      <c r="AI18" s="277"/>
      <c r="AJ18" s="278"/>
      <c r="AK18" s="31"/>
      <c r="BK18" s="57" t="str">
        <f t="shared" si="3"/>
        <v/>
      </c>
      <c r="BL18" s="53">
        <v>14</v>
      </c>
      <c r="BM18" s="62">
        <v>51</v>
      </c>
      <c r="BN18" s="57" t="s">
        <v>972</v>
      </c>
      <c r="BQ18" s="57" t="str">
        <f>IFERROR(VLOOKUP(BN18,$K$9:$T$21,10,0),"")</f>
        <v/>
      </c>
      <c r="BR18" s="59" t="str">
        <f>IFERROR(IF(VLOOKUP($D$1,ورقة4!$A$3:$BD$6161,MATCH(BM18,ورقة4!$A$2:$BD$2,0),0)=0,"",VLOOKUP($D$1,ورقة4!$A$3:$BD$6161,MATCH(BM18,ورقة4!$A$2:$BD$2,0),0)),"")</f>
        <v/>
      </c>
      <c r="BS18" s="54" t="str">
        <f t="shared" si="19"/>
        <v/>
      </c>
      <c r="BT18" s="57" t="str">
        <f t="shared" si="20"/>
        <v/>
      </c>
      <c r="BV18" t="s">
        <v>1020</v>
      </c>
      <c r="BW18" s="125">
        <v>154</v>
      </c>
      <c r="BX18" s="53"/>
      <c r="BY18" s="57"/>
      <c r="BZ18" s="128"/>
      <c r="CA18" s="58"/>
    </row>
    <row r="19" spans="1:79" ht="25.2" customHeight="1" thickBot="1" x14ac:dyDescent="0.35">
      <c r="C19" s="61">
        <f t="shared" si="17"/>
        <v>0</v>
      </c>
      <c r="D19" s="61">
        <f t="shared" si="9"/>
        <v>0</v>
      </c>
      <c r="E19" s="64">
        <f t="shared" si="10"/>
        <v>0</v>
      </c>
      <c r="F19" s="61" t="str">
        <f t="shared" si="11"/>
        <v/>
      </c>
      <c r="G19" s="61" t="str">
        <f t="shared" si="12"/>
        <v/>
      </c>
      <c r="H19" s="61" t="str">
        <f t="shared" si="6"/>
        <v/>
      </c>
      <c r="I19" s="64" t="b">
        <f t="shared" si="13"/>
        <v>0</v>
      </c>
      <c r="J19" s="152" t="str">
        <f t="shared" si="7"/>
        <v/>
      </c>
      <c r="K19" s="270" t="str">
        <f t="shared" si="8"/>
        <v/>
      </c>
      <c r="L19" s="271"/>
      <c r="M19" s="271"/>
      <c r="N19" s="271"/>
      <c r="O19" s="271"/>
      <c r="P19" s="271"/>
      <c r="Q19" s="271"/>
      <c r="R19" s="272"/>
      <c r="S19" s="153" t="str">
        <f t="shared" si="14"/>
        <v/>
      </c>
      <c r="T19" s="155"/>
      <c r="U19" s="60" t="str">
        <f>IFERROR(SMALL($A$27:A37,BL5),"")</f>
        <v/>
      </c>
      <c r="V19" s="257" t="str">
        <f>IFERROR(VLOOKUP(U19,$A$49:$B$59,2,0),"")</f>
        <v/>
      </c>
      <c r="W19" s="257"/>
      <c r="X19" s="257"/>
      <c r="Y19" s="257"/>
      <c r="Z19" s="257"/>
      <c r="AA19" s="257"/>
      <c r="AB19" s="61">
        <f>COUNTIF(S10:S31,"A")</f>
        <v>0</v>
      </c>
      <c r="AC19" s="266" t="s">
        <v>131</v>
      </c>
      <c r="AD19" s="267"/>
      <c r="AE19" s="267"/>
      <c r="AF19" s="267"/>
      <c r="AG19" s="267"/>
      <c r="AH19" s="268">
        <f>IF(AB19&gt;0,COUNTIFS(S10:S35,"A",T10:T35,1),SUM(AH16:AJ18))</f>
        <v>0</v>
      </c>
      <c r="AI19" s="268"/>
      <c r="AJ19" s="269"/>
      <c r="AK19" s="50"/>
      <c r="BK19" s="57" t="str">
        <f t="shared" si="3"/>
        <v/>
      </c>
      <c r="BL19" s="129">
        <v>15</v>
      </c>
      <c r="BM19" s="53" t="str">
        <f>IF(U10&lt;&gt;0,U10,"a2")</f>
        <v>a2</v>
      </c>
      <c r="BN19" s="53" t="str">
        <f>V10</f>
        <v>اختر اسم المقرر الاختياري من السنة الأولى</v>
      </c>
      <c r="BO19" s="62" t="s">
        <v>132</v>
      </c>
      <c r="BP19" s="62" t="s">
        <v>110</v>
      </c>
      <c r="BQ19" s="57" t="str">
        <f t="shared" si="16"/>
        <v/>
      </c>
      <c r="BR19" s="59" t="str">
        <f>IFERROR(IF(VLOOKUP($D$1,ورقة4!$A$3:$BD$6161,MATCH(BM19,ورقة4!$A$2:$BD$2,0),0)=0,"",VLOOKUP($D$1,ورقة4!$A$3:$BD$6161,MATCH(BM19,ورقة4!$A$2:$BD$2,0),0)),"")</f>
        <v/>
      </c>
      <c r="BS19" s="54" t="str">
        <f t="shared" si="19"/>
        <v/>
      </c>
      <c r="BT19" s="57" t="str">
        <f t="shared" si="20"/>
        <v/>
      </c>
      <c r="BV19" t="s">
        <v>1021</v>
      </c>
      <c r="BW19" s="125">
        <v>155</v>
      </c>
      <c r="BX19" s="57"/>
      <c r="BY19" s="57"/>
      <c r="BZ19" s="128"/>
      <c r="CA19" s="58"/>
    </row>
    <row r="20" spans="1:79" ht="25.2" customHeight="1" thickTop="1" thickBot="1" x14ac:dyDescent="0.35">
      <c r="C20" s="61">
        <f t="shared" si="17"/>
        <v>0</v>
      </c>
      <c r="D20" s="61">
        <f t="shared" si="9"/>
        <v>0</v>
      </c>
      <c r="E20" s="64">
        <f t="shared" si="10"/>
        <v>0</v>
      </c>
      <c r="F20" s="61" t="str">
        <f t="shared" si="11"/>
        <v/>
      </c>
      <c r="G20" s="61" t="str">
        <f t="shared" si="12"/>
        <v/>
      </c>
      <c r="H20" s="61" t="str">
        <f t="shared" si="6"/>
        <v/>
      </c>
      <c r="I20" s="64" t="b">
        <f t="shared" si="13"/>
        <v>0</v>
      </c>
      <c r="J20" s="152" t="str">
        <f t="shared" si="7"/>
        <v/>
      </c>
      <c r="K20" s="270" t="str">
        <f t="shared" si="8"/>
        <v/>
      </c>
      <c r="L20" s="271"/>
      <c r="M20" s="271"/>
      <c r="N20" s="271"/>
      <c r="O20" s="271"/>
      <c r="P20" s="271"/>
      <c r="Q20" s="271"/>
      <c r="R20" s="272"/>
      <c r="S20" s="153" t="str">
        <f t="shared" si="14"/>
        <v/>
      </c>
      <c r="T20" s="155"/>
      <c r="U20" s="60" t="str">
        <f>IFERROR(SMALL($A$27:A38,BL6),"")</f>
        <v/>
      </c>
      <c r="V20" s="257" t="str">
        <f t="shared" ref="V20:V28" si="21">IFERROR(VLOOKUP(U20,$A$49:$B$59,2,0),"")</f>
        <v/>
      </c>
      <c r="W20" s="257"/>
      <c r="X20" s="257"/>
      <c r="Y20" s="257"/>
      <c r="Z20" s="257"/>
      <c r="AA20" s="257"/>
      <c r="AC20" s="261" t="e">
        <f>'إدخال البيانات'!A2</f>
        <v>#N/A</v>
      </c>
      <c r="AD20" s="261"/>
      <c r="AE20" s="261"/>
      <c r="AF20" s="261"/>
      <c r="AG20" s="261"/>
      <c r="AH20" s="261"/>
      <c r="AI20" s="261"/>
      <c r="AJ20" s="261"/>
      <c r="AK20" s="63"/>
      <c r="BK20" s="57" t="str">
        <f t="shared" si="3"/>
        <v/>
      </c>
      <c r="BL20" s="53">
        <v>16</v>
      </c>
      <c r="BM20" s="130"/>
      <c r="BN20" s="130" t="s">
        <v>130</v>
      </c>
      <c r="BO20" s="62" t="s">
        <v>132</v>
      </c>
      <c r="BP20" s="62" t="s">
        <v>110</v>
      </c>
      <c r="BQ20" s="57" t="str">
        <f t="shared" si="16"/>
        <v/>
      </c>
      <c r="BR20" s="59" t="str">
        <f>IFERROR(IF(VLOOKUP($D$1,ورقة4!$A$3:$BD$6161,MATCH(BM20,ورقة4!$A$2:$BD$2,0),0)=0,"",VLOOKUP($D$1,ورقة4!$A$3:$BD$6161,MATCH(BM20,ورقة4!$A$2:$BD$2,0),0)),"")</f>
        <v/>
      </c>
      <c r="BS20" s="57" t="str">
        <f>IF(AND(BS21="",BS22="",BS23="",BS24="",BS25="",BS26="",BS27=""),"",BL20)</f>
        <v/>
      </c>
      <c r="BT20" s="57" t="str">
        <f>IF(AND(BT21="",BT22="",BT23="",BT24="",BT25="",BT26="",BT27=""),"",BL20)</f>
        <v/>
      </c>
      <c r="BV20" t="s">
        <v>1038</v>
      </c>
      <c r="BW20"/>
      <c r="BX20" s="53"/>
      <c r="BY20" s="57"/>
      <c r="BZ20" s="128"/>
      <c r="CA20" s="58"/>
    </row>
    <row r="21" spans="1:79" ht="25.2" customHeight="1" thickBot="1" x14ac:dyDescent="0.35">
      <c r="A21" s="61" t="str">
        <f t="shared" ref="A21:A22" si="22">IFERROR(SMALL($BS$4:$BS$42,BL18),"")</f>
        <v/>
      </c>
      <c r="B21" s="61">
        <f t="shared" ref="B21:B22" si="23">IF(OR(A21=1,A21=8,A21=14,A21=21,A21=27,A21=33,A21=""),0,1)</f>
        <v>0</v>
      </c>
      <c r="C21" s="61">
        <f t="shared" si="17"/>
        <v>0</v>
      </c>
      <c r="D21" s="61">
        <f t="shared" si="9"/>
        <v>0</v>
      </c>
      <c r="E21" s="64">
        <f t="shared" si="10"/>
        <v>0</v>
      </c>
      <c r="F21" s="61" t="str">
        <f t="shared" si="11"/>
        <v/>
      </c>
      <c r="G21" s="61" t="str">
        <f t="shared" si="12"/>
        <v/>
      </c>
      <c r="H21" s="61" t="str">
        <f t="shared" si="6"/>
        <v/>
      </c>
      <c r="I21" s="64" t="b">
        <f t="shared" si="13"/>
        <v>0</v>
      </c>
      <c r="J21" s="152" t="str">
        <f t="shared" si="7"/>
        <v/>
      </c>
      <c r="K21" s="270" t="str">
        <f t="shared" si="8"/>
        <v/>
      </c>
      <c r="L21" s="271"/>
      <c r="M21" s="271"/>
      <c r="N21" s="271"/>
      <c r="O21" s="271"/>
      <c r="P21" s="271"/>
      <c r="Q21" s="271"/>
      <c r="R21" s="272"/>
      <c r="S21" s="153" t="str">
        <f t="shared" si="14"/>
        <v/>
      </c>
      <c r="T21" s="155"/>
      <c r="U21" s="60" t="str">
        <f>IFERROR(SMALL($A$27:A39,BL7),"")</f>
        <v/>
      </c>
      <c r="V21" s="257" t="str">
        <f t="shared" si="21"/>
        <v/>
      </c>
      <c r="W21" s="257"/>
      <c r="X21" s="257"/>
      <c r="Y21" s="257"/>
      <c r="Z21" s="257"/>
      <c r="AA21" s="257"/>
      <c r="AK21" s="63"/>
      <c r="BK21" s="57" t="str">
        <f t="shared" si="3"/>
        <v/>
      </c>
      <c r="BL21" s="129">
        <v>17</v>
      </c>
      <c r="BM21" s="53">
        <v>52</v>
      </c>
      <c r="BN21" s="53" t="s">
        <v>973</v>
      </c>
      <c r="BO21" s="62" t="s">
        <v>132</v>
      </c>
      <c r="BP21" s="62" t="s">
        <v>110</v>
      </c>
      <c r="BQ21" s="57" t="str">
        <f t="shared" si="16"/>
        <v/>
      </c>
      <c r="BR21" s="59" t="str">
        <f>IFERROR(IF(VLOOKUP($D$1,ورقة4!$A$3:$BD$6161,MATCH(BM21,ورقة4!$A$2:$BD$2,0),0)=0,"",VLOOKUP($D$1,ورقة4!$A$3:$BD$6161,MATCH(BM21,ورقة4!$A$2:$BD$2,0),0)),"")</f>
        <v/>
      </c>
      <c r="BS21" s="54" t="str">
        <f t="shared" ref="BS21" si="24">IF(BR21="م",BL21,"")</f>
        <v/>
      </c>
      <c r="BT21" s="57" t="str">
        <f t="shared" ref="BT21" si="25">IF(BR21="","",BL21)</f>
        <v/>
      </c>
      <c r="BV21" t="s">
        <v>1022</v>
      </c>
      <c r="BW21" s="125">
        <v>157</v>
      </c>
      <c r="BX21" s="57"/>
      <c r="BY21" s="57"/>
      <c r="BZ21" s="128"/>
      <c r="CA21" s="58"/>
    </row>
    <row r="22" spans="1:79" ht="25.2" customHeight="1" thickBot="1" x14ac:dyDescent="0.35">
      <c r="A22" s="61" t="str">
        <f t="shared" si="22"/>
        <v/>
      </c>
      <c r="B22" s="61">
        <f t="shared" si="23"/>
        <v>0</v>
      </c>
      <c r="C22" s="61">
        <f t="shared" si="17"/>
        <v>0</v>
      </c>
      <c r="D22" s="61">
        <f t="shared" si="9"/>
        <v>0</v>
      </c>
      <c r="E22" s="64">
        <f t="shared" si="10"/>
        <v>0</v>
      </c>
      <c r="F22" s="61" t="str">
        <f t="shared" si="11"/>
        <v/>
      </c>
      <c r="G22" s="61" t="str">
        <f t="shared" si="12"/>
        <v/>
      </c>
      <c r="H22" s="61" t="str">
        <f t="shared" si="6"/>
        <v/>
      </c>
      <c r="I22" s="64" t="b">
        <f t="shared" si="13"/>
        <v>0</v>
      </c>
      <c r="J22" s="152" t="str">
        <f t="shared" si="7"/>
        <v/>
      </c>
      <c r="K22" s="270" t="str">
        <f t="shared" si="8"/>
        <v/>
      </c>
      <c r="L22" s="271"/>
      <c r="M22" s="271"/>
      <c r="N22" s="271"/>
      <c r="O22" s="271"/>
      <c r="P22" s="271"/>
      <c r="Q22" s="271"/>
      <c r="R22" s="272"/>
      <c r="S22" s="153" t="str">
        <f t="shared" si="14"/>
        <v/>
      </c>
      <c r="T22" s="155"/>
      <c r="U22" s="60" t="str">
        <f>IFERROR(SMALL($A$27:A40,BL8),"")</f>
        <v/>
      </c>
      <c r="V22" s="257" t="str">
        <f t="shared" si="21"/>
        <v/>
      </c>
      <c r="W22" s="257"/>
      <c r="X22" s="257"/>
      <c r="Y22" s="257"/>
      <c r="Z22" s="257"/>
      <c r="AA22" s="257"/>
      <c r="AC22" s="60"/>
      <c r="AD22" s="60"/>
      <c r="AE22" s="60"/>
      <c r="AF22" s="60"/>
      <c r="AK22" s="63"/>
      <c r="BK22" s="57" t="str">
        <f t="shared" si="3"/>
        <v/>
      </c>
      <c r="BL22" s="53">
        <v>18</v>
      </c>
      <c r="BM22" s="53">
        <v>53</v>
      </c>
      <c r="BN22" s="53" t="s">
        <v>974</v>
      </c>
      <c r="BO22" s="62" t="s">
        <v>132</v>
      </c>
      <c r="BP22" s="62" t="s">
        <v>110</v>
      </c>
      <c r="BQ22" s="57" t="str">
        <f t="shared" si="16"/>
        <v/>
      </c>
      <c r="BR22" s="59" t="str">
        <f>IFERROR(IF(VLOOKUP($D$1,ورقة4!$A$3:$BD$6161,MATCH(BM22,ورقة4!$A$2:$BD$2,0),0)=0,"",VLOOKUP($D$1,ورقة4!$A$3:$BD$6161,MATCH(BM22,ورقة4!$A$2:$BD$2,0),0)),"")</f>
        <v/>
      </c>
      <c r="BS22" s="54" t="str">
        <f t="shared" ref="BS22:BS27" si="26">IF(BR22="م",BL22,"")</f>
        <v/>
      </c>
      <c r="BT22" s="57" t="str">
        <f t="shared" ref="BT22:BT27" si="27">IF(BR22="","",BL22)</f>
        <v/>
      </c>
      <c r="BV22" t="s">
        <v>1023</v>
      </c>
      <c r="BW22" s="125">
        <v>158</v>
      </c>
      <c r="BX22" s="53"/>
      <c r="BY22" s="57"/>
      <c r="BZ22" s="128"/>
      <c r="CA22" s="58"/>
    </row>
    <row r="23" spans="1:79" ht="25.2" customHeight="1" thickBot="1" x14ac:dyDescent="0.35">
      <c r="B23" s="182"/>
      <c r="C23" s="61">
        <f t="shared" si="17"/>
        <v>0</v>
      </c>
      <c r="D23" s="61">
        <f t="shared" si="9"/>
        <v>0</v>
      </c>
      <c r="E23" s="64">
        <f t="shared" si="10"/>
        <v>0</v>
      </c>
      <c r="F23" s="61" t="str">
        <f t="shared" si="11"/>
        <v/>
      </c>
      <c r="G23" s="61" t="str">
        <f t="shared" si="12"/>
        <v/>
      </c>
      <c r="H23" s="61" t="str">
        <f t="shared" si="6"/>
        <v/>
      </c>
      <c r="I23" s="64" t="b">
        <f t="shared" si="13"/>
        <v>0</v>
      </c>
      <c r="J23" s="152" t="str">
        <f t="shared" si="7"/>
        <v/>
      </c>
      <c r="K23" s="270" t="str">
        <f t="shared" si="8"/>
        <v/>
      </c>
      <c r="L23" s="271"/>
      <c r="M23" s="271"/>
      <c r="N23" s="271"/>
      <c r="O23" s="271"/>
      <c r="P23" s="271"/>
      <c r="Q23" s="271"/>
      <c r="R23" s="272"/>
      <c r="S23" s="153" t="str">
        <f t="shared" si="14"/>
        <v/>
      </c>
      <c r="T23" s="155"/>
      <c r="U23" s="60" t="str">
        <f>IFERROR(SMALL($A$27:A41,BL9),"")</f>
        <v/>
      </c>
      <c r="V23" s="257" t="str">
        <f t="shared" si="21"/>
        <v/>
      </c>
      <c r="W23" s="257"/>
      <c r="X23" s="257"/>
      <c r="Y23" s="257"/>
      <c r="Z23" s="257"/>
      <c r="AA23" s="257"/>
      <c r="AB23" s="22"/>
      <c r="AC23" s="60"/>
      <c r="AD23" s="61">
        <v>1</v>
      </c>
      <c r="AE23" s="64" t="e">
        <f>VLOOKUP(AD23,$C$10:$E$26,3,0)</f>
        <v>#N/A</v>
      </c>
      <c r="AF23" s="60"/>
      <c r="AK23" s="63"/>
      <c r="BK23" s="57" t="str">
        <f t="shared" si="3"/>
        <v/>
      </c>
      <c r="BL23" s="129">
        <v>19</v>
      </c>
      <c r="BM23" s="53">
        <v>54</v>
      </c>
      <c r="BN23" s="53" t="s">
        <v>975</v>
      </c>
      <c r="BO23" s="62" t="s">
        <v>132</v>
      </c>
      <c r="BP23" s="62" t="s">
        <v>110</v>
      </c>
      <c r="BQ23" s="57" t="str">
        <f t="shared" si="16"/>
        <v/>
      </c>
      <c r="BR23" s="59" t="str">
        <f>IFERROR(IF(VLOOKUP($D$1,ورقة4!$A$3:$BD$6161,MATCH(BM23,ورقة4!$A$2:$BD$2,0),0)=0,"",VLOOKUP($D$1,ورقة4!$A$3:$BD$6161,MATCH(BM23,ورقة4!$A$2:$BD$2,0),0)),"")</f>
        <v/>
      </c>
      <c r="BS23" s="54" t="str">
        <f t="shared" si="26"/>
        <v/>
      </c>
      <c r="BT23" s="57" t="str">
        <f t="shared" si="27"/>
        <v/>
      </c>
      <c r="BU23" s="53"/>
      <c r="BV23" t="s">
        <v>1024</v>
      </c>
      <c r="BW23" s="125">
        <v>159</v>
      </c>
      <c r="BX23" s="57"/>
      <c r="BY23" s="57"/>
      <c r="BZ23" s="128"/>
      <c r="CA23" s="58"/>
    </row>
    <row r="24" spans="1:79" ht="25.2" customHeight="1" thickBot="1" x14ac:dyDescent="0.35">
      <c r="B24" s="182"/>
      <c r="C24" s="61">
        <f t="shared" si="17"/>
        <v>0</v>
      </c>
      <c r="D24" s="61">
        <f t="shared" si="9"/>
        <v>0</v>
      </c>
      <c r="E24" s="64">
        <f t="shared" si="10"/>
        <v>0</v>
      </c>
      <c r="F24" s="61" t="str">
        <f t="shared" si="11"/>
        <v/>
      </c>
      <c r="G24" s="61" t="str">
        <f t="shared" si="12"/>
        <v/>
      </c>
      <c r="H24" s="61" t="str">
        <f t="shared" si="6"/>
        <v/>
      </c>
      <c r="I24" s="64" t="b">
        <f t="shared" si="13"/>
        <v>0</v>
      </c>
      <c r="J24" s="152" t="str">
        <f t="shared" si="7"/>
        <v/>
      </c>
      <c r="K24" s="270" t="str">
        <f t="shared" si="8"/>
        <v/>
      </c>
      <c r="L24" s="271"/>
      <c r="M24" s="271"/>
      <c r="N24" s="271"/>
      <c r="O24" s="271"/>
      <c r="P24" s="271"/>
      <c r="Q24" s="271"/>
      <c r="R24" s="272"/>
      <c r="S24" s="153" t="str">
        <f t="shared" si="14"/>
        <v/>
      </c>
      <c r="T24" s="155"/>
      <c r="U24" s="60" t="str">
        <f>IFERROR(SMALL($A$27:A42,BL10),"")</f>
        <v/>
      </c>
      <c r="V24" s="257" t="str">
        <f t="shared" si="21"/>
        <v/>
      </c>
      <c r="W24" s="257"/>
      <c r="X24" s="257"/>
      <c r="Y24" s="257"/>
      <c r="Z24" s="257"/>
      <c r="AA24" s="257"/>
      <c r="AB24" s="22"/>
      <c r="AC24" s="60"/>
      <c r="AD24" s="61">
        <v>2</v>
      </c>
      <c r="AE24" s="64" t="e">
        <f>VLOOKUP(AD24,$C$10:$E$26,3,0)</f>
        <v>#N/A</v>
      </c>
      <c r="AF24" s="60"/>
      <c r="AG24" s="60"/>
      <c r="AH24" s="60"/>
      <c r="AI24" s="60"/>
      <c r="BK24" s="57" t="str">
        <f t="shared" si="3"/>
        <v/>
      </c>
      <c r="BL24" s="53">
        <v>20</v>
      </c>
      <c r="BM24" s="53">
        <v>55</v>
      </c>
      <c r="BN24" s="53" t="s">
        <v>976</v>
      </c>
      <c r="BO24" s="62" t="s">
        <v>132</v>
      </c>
      <c r="BP24" s="62" t="s">
        <v>110</v>
      </c>
      <c r="BQ24" s="57" t="str">
        <f t="shared" si="16"/>
        <v/>
      </c>
      <c r="BR24" s="59" t="str">
        <f>IFERROR(IF(VLOOKUP($D$1,ورقة4!$A$3:$BD$6161,MATCH(BM24,ورقة4!$A$2:$BD$2,0),0)=0,"",VLOOKUP($D$1,ورقة4!$A$3:$BD$6161,MATCH(BM24,ورقة4!$A$2:$BD$2,0),0)),"")</f>
        <v/>
      </c>
      <c r="BS24" s="54" t="str">
        <f t="shared" si="26"/>
        <v/>
      </c>
      <c r="BT24" s="57" t="str">
        <f t="shared" si="27"/>
        <v/>
      </c>
      <c r="BV24" t="s">
        <v>1025</v>
      </c>
      <c r="BW24" s="125">
        <v>160</v>
      </c>
      <c r="BX24" s="53"/>
      <c r="BY24" s="57"/>
      <c r="BZ24" s="128"/>
      <c r="CA24" s="58"/>
    </row>
    <row r="25" spans="1:79" ht="25.2" customHeight="1" thickBot="1" x14ac:dyDescent="0.35">
      <c r="B25" s="182"/>
      <c r="C25" s="61">
        <f t="shared" si="17"/>
        <v>0</v>
      </c>
      <c r="D25" s="61">
        <f t="shared" si="9"/>
        <v>0</v>
      </c>
      <c r="E25" s="64">
        <f t="shared" si="10"/>
        <v>0</v>
      </c>
      <c r="F25" s="61" t="str">
        <f t="shared" si="11"/>
        <v/>
      </c>
      <c r="G25" s="61" t="str">
        <f t="shared" si="12"/>
        <v/>
      </c>
      <c r="H25" s="61" t="str">
        <f t="shared" si="6"/>
        <v/>
      </c>
      <c r="I25" s="64" t="b">
        <f t="shared" si="13"/>
        <v>0</v>
      </c>
      <c r="J25" s="152" t="str">
        <f t="shared" si="7"/>
        <v/>
      </c>
      <c r="K25" s="270" t="str">
        <f t="shared" si="8"/>
        <v/>
      </c>
      <c r="L25" s="271"/>
      <c r="M25" s="271"/>
      <c r="N25" s="271"/>
      <c r="O25" s="271"/>
      <c r="P25" s="271"/>
      <c r="Q25" s="271"/>
      <c r="R25" s="272"/>
      <c r="S25" s="153" t="str">
        <f t="shared" si="14"/>
        <v/>
      </c>
      <c r="T25" s="155"/>
      <c r="U25" s="60" t="str">
        <f>IFERROR(SMALL($A$27:A43,BL11),"")</f>
        <v/>
      </c>
      <c r="V25" s="257" t="str">
        <f t="shared" si="21"/>
        <v/>
      </c>
      <c r="W25" s="257"/>
      <c r="X25" s="257"/>
      <c r="Y25" s="257"/>
      <c r="Z25" s="257"/>
      <c r="AA25" s="257"/>
      <c r="AB25" s="22"/>
      <c r="AC25" s="60"/>
      <c r="AE25" s="64" t="e">
        <f>SUM(AE23:AE24)</f>
        <v>#N/A</v>
      </c>
      <c r="AF25" s="60"/>
      <c r="AG25" s="60"/>
      <c r="AH25" s="60"/>
      <c r="AI25" s="60"/>
      <c r="BK25" s="57" t="str">
        <f t="shared" si="3"/>
        <v/>
      </c>
      <c r="BL25" s="129">
        <v>21</v>
      </c>
      <c r="BM25" s="53">
        <v>56</v>
      </c>
      <c r="BN25" s="57" t="s">
        <v>977</v>
      </c>
      <c r="BQ25" s="57"/>
      <c r="BR25" s="59" t="str">
        <f>IFERROR(IF(VLOOKUP($D$1,ورقة4!$A$3:$BD$6161,MATCH(BM25,ورقة4!$A$2:$BD$2,0),0)=0,"",VLOOKUP($D$1,ورقة4!$A$3:$BD$6161,MATCH(BM25,ورقة4!$A$2:$BD$2,0),0)),"")</f>
        <v/>
      </c>
      <c r="BS25" s="54" t="str">
        <f t="shared" si="26"/>
        <v/>
      </c>
      <c r="BT25" s="57" t="str">
        <f t="shared" si="27"/>
        <v/>
      </c>
      <c r="BV25" t="s">
        <v>1026</v>
      </c>
      <c r="BW25" s="125">
        <v>162</v>
      </c>
      <c r="BX25" s="57"/>
      <c r="BY25" s="57"/>
      <c r="BZ25" s="128"/>
      <c r="CA25" s="58"/>
    </row>
    <row r="26" spans="1:79" ht="25.2" customHeight="1" thickBot="1" x14ac:dyDescent="0.35">
      <c r="A26" s="60"/>
      <c r="B26" s="182"/>
      <c r="C26" s="61">
        <f t="shared" si="17"/>
        <v>0</v>
      </c>
      <c r="D26" s="61">
        <f t="shared" si="9"/>
        <v>0</v>
      </c>
      <c r="E26" s="64">
        <f t="shared" si="10"/>
        <v>0</v>
      </c>
      <c r="F26" s="61" t="str">
        <f t="shared" si="11"/>
        <v/>
      </c>
      <c r="G26" s="61" t="str">
        <f t="shared" si="12"/>
        <v/>
      </c>
      <c r="H26" s="61" t="str">
        <f t="shared" si="6"/>
        <v/>
      </c>
      <c r="I26" s="64" t="b">
        <f t="shared" si="13"/>
        <v>0</v>
      </c>
      <c r="J26" s="152" t="str">
        <f t="shared" si="7"/>
        <v/>
      </c>
      <c r="K26" s="270" t="str">
        <f t="shared" si="8"/>
        <v/>
      </c>
      <c r="L26" s="271"/>
      <c r="M26" s="271"/>
      <c r="N26" s="271"/>
      <c r="O26" s="271"/>
      <c r="P26" s="271"/>
      <c r="Q26" s="271"/>
      <c r="R26" s="272"/>
      <c r="S26" s="153" t="str">
        <f t="shared" si="14"/>
        <v/>
      </c>
      <c r="T26" s="155"/>
      <c r="U26" s="60" t="str">
        <f>IFERROR(SMALL($A$27:A44,BL12),"")</f>
        <v/>
      </c>
      <c r="V26" s="257" t="str">
        <f t="shared" si="21"/>
        <v/>
      </c>
      <c r="W26" s="257"/>
      <c r="X26" s="257"/>
      <c r="Y26" s="257"/>
      <c r="Z26" s="257"/>
      <c r="AA26" s="257"/>
      <c r="AB26" s="22"/>
      <c r="AC26" s="60"/>
      <c r="AE26" s="65" t="e">
        <f>AH12-(AE23+AE24)</f>
        <v>#N/A</v>
      </c>
      <c r="AF26" s="60"/>
      <c r="AG26" s="60"/>
      <c r="AH26" s="60"/>
      <c r="AI26" s="60"/>
      <c r="BK26" s="57" t="str">
        <f t="shared" si="3"/>
        <v/>
      </c>
      <c r="BL26" s="53">
        <v>22</v>
      </c>
      <c r="BM26" s="53">
        <v>57</v>
      </c>
      <c r="BN26" s="53" t="s">
        <v>978</v>
      </c>
      <c r="BO26" s="62" t="s">
        <v>132</v>
      </c>
      <c r="BP26" s="62" t="s">
        <v>124</v>
      </c>
      <c r="BQ26" s="57" t="str">
        <f>IFERROR(VLOOKUP(BN26,$K$9:$T$21,10,0),"")</f>
        <v/>
      </c>
      <c r="BR26" s="59" t="str">
        <f>IFERROR(IF(VLOOKUP($D$1,ورقة4!$A$3:$BD$6161,MATCH(BM26,ورقة4!$A$2:$BD$2,0),0)=0,"",VLOOKUP($D$1,ورقة4!$A$3:$BD$6161,MATCH(BM26,ورقة4!$A$2:$BD$2,0),0)),"")</f>
        <v/>
      </c>
      <c r="BS26" s="54" t="str">
        <f t="shared" si="26"/>
        <v/>
      </c>
      <c r="BT26" s="57" t="str">
        <f t="shared" si="27"/>
        <v/>
      </c>
      <c r="BV26" t="s">
        <v>1027</v>
      </c>
      <c r="BW26" s="125">
        <v>164</v>
      </c>
      <c r="BX26" s="53"/>
      <c r="BY26" s="57"/>
    </row>
    <row r="27" spans="1:79" ht="25.2" customHeight="1" thickBot="1" x14ac:dyDescent="0.35">
      <c r="A27" s="60" t="e">
        <f>IF(VLOOKUP($D$1,ورقة2!$A$2:$AG$2760,23,0)="م",1,"")</f>
        <v>#N/A</v>
      </c>
      <c r="B27" s="27" t="s">
        <v>134</v>
      </c>
      <c r="C27" s="61">
        <f t="shared" si="17"/>
        <v>0</v>
      </c>
      <c r="D27" s="61">
        <f t="shared" si="9"/>
        <v>0</v>
      </c>
      <c r="E27" s="64">
        <f t="shared" si="10"/>
        <v>0</v>
      </c>
      <c r="F27" s="61" t="str">
        <f t="shared" si="11"/>
        <v/>
      </c>
      <c r="G27" s="61" t="str">
        <f t="shared" si="12"/>
        <v/>
      </c>
      <c r="H27" s="61" t="str">
        <f t="shared" si="6"/>
        <v/>
      </c>
      <c r="I27" s="64" t="b">
        <f t="shared" si="13"/>
        <v>0</v>
      </c>
      <c r="J27" s="152" t="str">
        <f t="shared" si="7"/>
        <v/>
      </c>
      <c r="K27" s="270" t="str">
        <f t="shared" si="8"/>
        <v/>
      </c>
      <c r="L27" s="271"/>
      <c r="M27" s="271"/>
      <c r="N27" s="271"/>
      <c r="O27" s="271"/>
      <c r="P27" s="271"/>
      <c r="Q27" s="271"/>
      <c r="R27" s="272"/>
      <c r="S27" s="153" t="str">
        <f t="shared" si="14"/>
        <v/>
      </c>
      <c r="T27" s="155"/>
      <c r="U27" s="60" t="str">
        <f>IFERROR(SMALL($A$27:A45,BL13),"")</f>
        <v/>
      </c>
      <c r="V27" s="257" t="str">
        <f t="shared" si="21"/>
        <v/>
      </c>
      <c r="W27" s="257"/>
      <c r="X27" s="257"/>
      <c r="Y27" s="257"/>
      <c r="Z27" s="257"/>
      <c r="AA27" s="257"/>
      <c r="AB27" s="23"/>
      <c r="AF27" s="60"/>
      <c r="AG27" s="60"/>
      <c r="AH27" s="60"/>
      <c r="AI27" s="60"/>
      <c r="BK27" s="57" t="str">
        <f t="shared" si="3"/>
        <v/>
      </c>
      <c r="BL27" s="129">
        <v>23</v>
      </c>
      <c r="BM27" s="53">
        <v>201</v>
      </c>
      <c r="BN27" s="53" t="s">
        <v>979</v>
      </c>
      <c r="BO27" s="62" t="s">
        <v>132</v>
      </c>
      <c r="BP27" s="62" t="s">
        <v>124</v>
      </c>
      <c r="BQ27" s="57" t="str">
        <f>IFERROR(VLOOKUP(BN27,$K$9:$T$21,10,0),"")</f>
        <v/>
      </c>
      <c r="BR27" s="59" t="str">
        <f>IFERROR(IF(VLOOKUP($D$1,ورقة4!$A$3:$BD$6161,MATCH(BM27,ورقة4!$A$2:$BD$2,0),0)=0,"",VLOOKUP($D$1,ورقة4!$A$3:$BD$6161,MATCH(BM27,ورقة4!$A$2:$BD$2,0),0)),"")</f>
        <v/>
      </c>
      <c r="BS27" s="54" t="str">
        <f t="shared" si="26"/>
        <v/>
      </c>
      <c r="BT27" s="57" t="str">
        <f t="shared" si="27"/>
        <v/>
      </c>
      <c r="BV27" t="s">
        <v>1028</v>
      </c>
      <c r="BW27" s="125">
        <v>165</v>
      </c>
      <c r="BX27" s="57"/>
      <c r="BY27" s="57"/>
    </row>
    <row r="28" spans="1:79" ht="25.2" customHeight="1" thickBot="1" x14ac:dyDescent="0.35">
      <c r="A28" s="60" t="e">
        <f>IF(VLOOKUP($D$1,ورقة2!$A$2:$AG$2760,24,0)="م",2,"")</f>
        <v>#N/A</v>
      </c>
      <c r="B28" s="61" t="s">
        <v>136</v>
      </c>
      <c r="C28" s="61">
        <f t="shared" si="17"/>
        <v>0</v>
      </c>
      <c r="D28" s="61">
        <f t="shared" si="9"/>
        <v>0</v>
      </c>
      <c r="E28" s="64">
        <f t="shared" si="10"/>
        <v>0</v>
      </c>
      <c r="F28" s="61" t="str">
        <f t="shared" si="11"/>
        <v/>
      </c>
      <c r="G28" s="61" t="str">
        <f t="shared" si="12"/>
        <v/>
      </c>
      <c r="H28" s="61" t="str">
        <f t="shared" si="6"/>
        <v/>
      </c>
      <c r="I28" s="64" t="b">
        <f t="shared" si="13"/>
        <v>0</v>
      </c>
      <c r="J28" s="152" t="str">
        <f t="shared" ref="J28:J31" si="28">IF(IFERROR(VLOOKUP(H28,$BL$4:$BN$63,2,0),"")=0,"",IFERROR(VLOOKUP(H28,$BL$4:$BN$63,2,0),""))</f>
        <v/>
      </c>
      <c r="K28" s="270" t="str">
        <f t="shared" ref="K28:K31" si="29">IFERROR(VLOOKUP(H28,$BL$4:$BN$63,3,0),"")</f>
        <v/>
      </c>
      <c r="L28" s="271"/>
      <c r="M28" s="271"/>
      <c r="N28" s="271"/>
      <c r="O28" s="271"/>
      <c r="P28" s="271"/>
      <c r="Q28" s="271"/>
      <c r="R28" s="272"/>
      <c r="S28" s="153" t="str">
        <f t="shared" ref="S28:S31" si="30">IFERROR(VLOOKUP(J28,BM23:BS80,6,0),"")</f>
        <v/>
      </c>
      <c r="T28" s="155"/>
      <c r="U28" s="60" t="str">
        <f>IFERROR(SMALL($A$27:A46,BL14),"")</f>
        <v/>
      </c>
      <c r="V28" s="257" t="str">
        <f t="shared" si="21"/>
        <v/>
      </c>
      <c r="W28" s="257"/>
      <c r="X28" s="257"/>
      <c r="Y28" s="257"/>
      <c r="Z28" s="257"/>
      <c r="AA28" s="257"/>
      <c r="AB28" s="23"/>
      <c r="AD28" s="60"/>
      <c r="AE28" s="60"/>
      <c r="AF28" s="60"/>
      <c r="AG28" s="60"/>
      <c r="AH28" s="60"/>
      <c r="AI28" s="60"/>
      <c r="BK28" s="57" t="str">
        <f t="shared" si="3"/>
        <v/>
      </c>
      <c r="BL28" s="53">
        <v>24</v>
      </c>
      <c r="BM28" s="130"/>
      <c r="BN28" s="130" t="s">
        <v>133</v>
      </c>
      <c r="BO28" s="62" t="s">
        <v>132</v>
      </c>
      <c r="BP28" s="62" t="s">
        <v>124</v>
      </c>
      <c r="BQ28" s="57" t="str">
        <f>IFERROR(VLOOKUP(BN28,$K$9:$T$21,10,0),"")</f>
        <v/>
      </c>
      <c r="BR28" s="59" t="str">
        <f>IFERROR(IF(VLOOKUP($D$1,ورقة4!$A$3:$BD$6161,MATCH(BM28,ورقة4!$A$2:$BD$2,0),0)=0,"",VLOOKUP($D$1,ورقة4!$A$3:$BD$6161,MATCH(BM28,ورقة4!$A$2:$BD$2,0),0)),"")</f>
        <v/>
      </c>
      <c r="BS28" s="57" t="str">
        <f>IF(AND(BS29="",BS30="",BS31="",BS32="",BS33="",BS34=""),"",BL28)</f>
        <v/>
      </c>
      <c r="BT28" s="57" t="str">
        <f>IF(AND(BT29="",BT30="",BT31="",BT32="",BT33="",BT34=""),"",BL28)</f>
        <v/>
      </c>
      <c r="BV28" t="s">
        <v>1029</v>
      </c>
      <c r="BW28" s="125">
        <v>166</v>
      </c>
      <c r="BX28" s="53"/>
      <c r="BY28" s="57"/>
    </row>
    <row r="29" spans="1:79" ht="25.2" customHeight="1" thickBot="1" x14ac:dyDescent="0.35">
      <c r="A29" s="60" t="e">
        <f>IF(VLOOKUP($D$1,ورقة2!$A$2:$AG$2760,25,0)="م",3,"")</f>
        <v>#N/A</v>
      </c>
      <c r="B29" s="61" t="s">
        <v>137</v>
      </c>
      <c r="C29" s="61">
        <f>C28+D29</f>
        <v>0</v>
      </c>
      <c r="D29" s="61">
        <f t="shared" si="9"/>
        <v>0</v>
      </c>
      <c r="E29" s="64">
        <f t="shared" si="10"/>
        <v>0</v>
      </c>
      <c r="F29" s="61" t="str">
        <f t="shared" si="11"/>
        <v/>
      </c>
      <c r="G29" s="61" t="str">
        <f t="shared" si="12"/>
        <v/>
      </c>
      <c r="H29" s="61" t="str">
        <f t="shared" si="6"/>
        <v/>
      </c>
      <c r="I29" s="64" t="b">
        <f t="shared" si="13"/>
        <v>0</v>
      </c>
      <c r="J29" s="152" t="str">
        <f t="shared" si="28"/>
        <v/>
      </c>
      <c r="K29" s="270" t="str">
        <f t="shared" si="29"/>
        <v/>
      </c>
      <c r="L29" s="271"/>
      <c r="M29" s="271"/>
      <c r="N29" s="271"/>
      <c r="O29" s="271"/>
      <c r="P29" s="271"/>
      <c r="Q29" s="271"/>
      <c r="R29" s="272"/>
      <c r="S29" s="153" t="str">
        <f t="shared" si="30"/>
        <v/>
      </c>
      <c r="T29" s="155"/>
      <c r="U29" s="60" t="str">
        <f>IFERROR(SMALL($A$27:A47,BL15),"")</f>
        <v/>
      </c>
      <c r="V29" s="257" t="str">
        <f t="shared" ref="V29" si="31">IFERROR(VLOOKUP(U29,$A$49:$B$59,2,0),"")</f>
        <v/>
      </c>
      <c r="W29" s="257"/>
      <c r="X29" s="257"/>
      <c r="Y29" s="257"/>
      <c r="Z29" s="257"/>
      <c r="AA29" s="257"/>
      <c r="BK29" s="57" t="str">
        <f t="shared" si="3"/>
        <v/>
      </c>
      <c r="BL29" s="129">
        <v>25</v>
      </c>
      <c r="BM29" s="53">
        <v>58</v>
      </c>
      <c r="BN29" s="53" t="s">
        <v>980</v>
      </c>
      <c r="BO29" s="62" t="s">
        <v>132</v>
      </c>
      <c r="BP29" s="62" t="s">
        <v>124</v>
      </c>
      <c r="BQ29" s="57" t="str">
        <f>IFERROR(VLOOKUP(BN29,$K$9:$T$21,10,0),"")</f>
        <v/>
      </c>
      <c r="BR29" s="59" t="str">
        <f>IFERROR(IF(VLOOKUP($D$1,ورقة4!$A$3:$BD$6161,MATCH(BM29,ورقة4!$A$2:$BD$2,0),0)=0,"",VLOOKUP($D$1,ورقة4!$A$3:$BD$6161,MATCH(BM29,ورقة4!$A$2:$BD$2,0),0)),"")</f>
        <v/>
      </c>
      <c r="BS29" s="54" t="str">
        <f>IF(BR29="م",BL29,"")</f>
        <v/>
      </c>
      <c r="BT29" s="57" t="str">
        <f t="shared" ref="BT29:BT36" si="32">IF(BR29="","",BL29)</f>
        <v/>
      </c>
      <c r="BV29" t="s">
        <v>1039</v>
      </c>
      <c r="BW29"/>
      <c r="BX29" s="57"/>
      <c r="BY29" s="57"/>
    </row>
    <row r="30" spans="1:79" ht="25.2" customHeight="1" thickBot="1" x14ac:dyDescent="0.3">
      <c r="A30" s="60" t="e">
        <f>IF(VLOOKUP($D$1,ورقة2!$A$2:$AG$2760,26,0)="م",4,"")</f>
        <v>#N/A</v>
      </c>
      <c r="C30" s="61">
        <f t="shared" si="17"/>
        <v>0</v>
      </c>
      <c r="D30" s="61">
        <f t="shared" si="9"/>
        <v>0</v>
      </c>
      <c r="E30" s="64">
        <f t="shared" si="10"/>
        <v>0</v>
      </c>
      <c r="F30" s="61" t="str">
        <f t="shared" si="11"/>
        <v/>
      </c>
      <c r="G30" s="61" t="str">
        <f t="shared" si="12"/>
        <v/>
      </c>
      <c r="H30" s="61" t="str">
        <f t="shared" si="6"/>
        <v/>
      </c>
      <c r="I30" s="64" t="b">
        <f t="shared" si="13"/>
        <v>0</v>
      </c>
      <c r="J30" s="152" t="str">
        <f t="shared" si="28"/>
        <v/>
      </c>
      <c r="K30" s="270" t="str">
        <f t="shared" si="29"/>
        <v/>
      </c>
      <c r="L30" s="271"/>
      <c r="M30" s="271"/>
      <c r="N30" s="271"/>
      <c r="O30" s="271"/>
      <c r="P30" s="271"/>
      <c r="Q30" s="271"/>
      <c r="R30" s="272"/>
      <c r="S30" s="153" t="str">
        <f t="shared" si="30"/>
        <v/>
      </c>
      <c r="T30" s="155"/>
      <c r="AB30" s="23"/>
      <c r="BC30" s="56"/>
      <c r="BK30" s="57" t="str">
        <f t="shared" si="3"/>
        <v/>
      </c>
      <c r="BL30" s="53">
        <v>26</v>
      </c>
      <c r="BM30" s="53">
        <v>59</v>
      </c>
      <c r="BN30" s="53" t="s">
        <v>981</v>
      </c>
      <c r="BO30" s="62" t="s">
        <v>132</v>
      </c>
      <c r="BP30" s="62" t="s">
        <v>124</v>
      </c>
      <c r="BQ30" s="57" t="str">
        <f>IFERROR(VLOOKUP(BN30,$K$9:$T$21,10,0),"")</f>
        <v/>
      </c>
      <c r="BR30" s="59" t="str">
        <f>IFERROR(IF(VLOOKUP($D$1,ورقة4!$A$3:$BD$6161,MATCH(BM30,ورقة4!$A$2:$BD$2,0),0)=0,"",VLOOKUP($D$1,ورقة4!$A$3:$BD$6161,MATCH(BM30,ورقة4!$A$2:$BD$2,0),0)),"")</f>
        <v/>
      </c>
      <c r="BS30" s="54" t="str">
        <f t="shared" ref="BS30:BS34" si="33">IF(BR30="م",BL30,"")</f>
        <v/>
      </c>
      <c r="BT30" s="57" t="str">
        <f t="shared" ref="BT30:BT34" si="34">IF(BR30="","",BL30)</f>
        <v/>
      </c>
      <c r="BV30" t="s">
        <v>1030</v>
      </c>
      <c r="BW30" s="125">
        <v>169</v>
      </c>
      <c r="BX30" s="57"/>
      <c r="BY30" s="57"/>
    </row>
    <row r="31" spans="1:79" ht="25.2" customHeight="1" thickTop="1" thickBot="1" x14ac:dyDescent="0.3">
      <c r="A31" s="60" t="e">
        <f>IF(VLOOKUP($D$1,ورقة2!$A$2:$AG$2760,27,0)="م",5,"")</f>
        <v>#N/A</v>
      </c>
      <c r="C31" s="61">
        <f t="shared" si="17"/>
        <v>0</v>
      </c>
      <c r="D31" s="61">
        <f t="shared" si="9"/>
        <v>0</v>
      </c>
      <c r="E31" s="64">
        <f t="shared" si="10"/>
        <v>0</v>
      </c>
      <c r="F31" s="61" t="str">
        <f t="shared" si="11"/>
        <v/>
      </c>
      <c r="G31" s="61" t="str">
        <f t="shared" si="12"/>
        <v/>
      </c>
      <c r="H31" s="61" t="str">
        <f t="shared" si="6"/>
        <v/>
      </c>
      <c r="I31" s="64" t="b">
        <f t="shared" si="13"/>
        <v>0</v>
      </c>
      <c r="J31" s="152" t="str">
        <f t="shared" si="28"/>
        <v/>
      </c>
      <c r="K31" s="270" t="str">
        <f t="shared" si="29"/>
        <v/>
      </c>
      <c r="L31" s="271"/>
      <c r="M31" s="271"/>
      <c r="N31" s="271"/>
      <c r="O31" s="271"/>
      <c r="P31" s="271"/>
      <c r="Q31" s="271"/>
      <c r="R31" s="272"/>
      <c r="S31" s="153" t="str">
        <f t="shared" si="30"/>
        <v/>
      </c>
      <c r="T31" s="155"/>
      <c r="AB31" s="23"/>
      <c r="BC31" s="56"/>
      <c r="BK31" s="57" t="str">
        <f t="shared" si="3"/>
        <v/>
      </c>
      <c r="BL31" s="129">
        <v>27</v>
      </c>
      <c r="BM31" s="53">
        <v>60</v>
      </c>
      <c r="BN31" s="57" t="s">
        <v>982</v>
      </c>
      <c r="BQ31" s="57"/>
      <c r="BR31" s="59" t="str">
        <f>IFERROR(IF(VLOOKUP($D$1,ورقة4!$A$3:$BD$6161,MATCH(BM31,ورقة4!$A$2:$BD$2,0),0)=0,"",VLOOKUP($D$1,ورقة4!$A$3:$BD$6161,MATCH(BM31,ورقة4!$A$2:$BD$2,0),0)),"")</f>
        <v/>
      </c>
      <c r="BS31" s="54" t="str">
        <f t="shared" si="33"/>
        <v/>
      </c>
      <c r="BT31" s="57" t="str">
        <f t="shared" si="34"/>
        <v/>
      </c>
      <c r="BV31" t="s">
        <v>1031</v>
      </c>
      <c r="BW31" s="125">
        <v>170</v>
      </c>
      <c r="BX31" s="57"/>
      <c r="BY31" s="57"/>
    </row>
    <row r="32" spans="1:79" ht="25.2" customHeight="1" thickTop="1" thickBot="1" x14ac:dyDescent="0.3">
      <c r="A32" s="60" t="e">
        <f>IF(VLOOKUP($D$1,ورقة2!$A$2:$AG$2760,28,0)="م",6,"")</f>
        <v>#N/A</v>
      </c>
      <c r="C32" s="61">
        <f t="shared" si="17"/>
        <v>0</v>
      </c>
      <c r="D32" s="61">
        <f t="shared" si="9"/>
        <v>0</v>
      </c>
      <c r="E32" s="64">
        <f t="shared" si="10"/>
        <v>0</v>
      </c>
      <c r="F32" s="61" t="str">
        <f t="shared" si="11"/>
        <v/>
      </c>
      <c r="G32" s="61" t="str">
        <f t="shared" si="12"/>
        <v/>
      </c>
      <c r="H32" s="61" t="str">
        <f t="shared" si="6"/>
        <v/>
      </c>
      <c r="I32" s="64" t="b">
        <f t="shared" si="13"/>
        <v>0</v>
      </c>
      <c r="J32" s="152" t="str">
        <f t="shared" ref="J32" si="35">IF(IFERROR(VLOOKUP(H32,$BL$4:$BN$63,2,0),"")=0,"",IFERROR(VLOOKUP(H32,$BL$4:$BN$63,2,0),""))</f>
        <v/>
      </c>
      <c r="K32" s="270" t="str">
        <f t="shared" ref="K32" si="36">IFERROR(VLOOKUP(H32,$BL$4:$BN$63,3,0),"")</f>
        <v/>
      </c>
      <c r="L32" s="271"/>
      <c r="M32" s="271"/>
      <c r="N32" s="271"/>
      <c r="O32" s="271"/>
      <c r="P32" s="271"/>
      <c r="Q32" s="271"/>
      <c r="R32" s="272"/>
      <c r="S32" s="153" t="str">
        <f t="shared" ref="S32" si="37">IFERROR(VLOOKUP(J32,BM27:BS84,6,0),"")</f>
        <v/>
      </c>
      <c r="T32" s="155"/>
      <c r="BC32" s="56"/>
      <c r="BK32" s="57" t="str">
        <f t="shared" si="3"/>
        <v/>
      </c>
      <c r="BL32" s="53">
        <v>28</v>
      </c>
      <c r="BM32" s="53">
        <v>61</v>
      </c>
      <c r="BN32" s="53" t="s">
        <v>983</v>
      </c>
      <c r="BO32" s="62" t="s">
        <v>139</v>
      </c>
      <c r="BP32" s="62" t="s">
        <v>110</v>
      </c>
      <c r="BQ32" s="57" t="str">
        <f>IFERROR(VLOOKUP(BN32,$K$9:$T$21,10,0),"")</f>
        <v/>
      </c>
      <c r="BR32" s="59" t="str">
        <f>IFERROR(IF(VLOOKUP($D$1,ورقة4!$A$3:$BD$6161,MATCH(BM32,ورقة4!$A$2:$BD$2,0),0)=0,"",VLOOKUP($D$1,ورقة4!$A$3:$BD$6161,MATCH(BM32,ورقة4!$A$2:$BD$2,0),0)),"")</f>
        <v/>
      </c>
      <c r="BS32" s="54" t="str">
        <f t="shared" si="33"/>
        <v/>
      </c>
      <c r="BT32" s="57" t="str">
        <f t="shared" si="34"/>
        <v/>
      </c>
      <c r="BV32" t="s">
        <v>1032</v>
      </c>
      <c r="BW32" s="125">
        <v>174</v>
      </c>
      <c r="BX32" s="57"/>
      <c r="BY32" s="57"/>
    </row>
    <row r="33" spans="1:77" ht="25.2" customHeight="1" thickTop="1" thickBot="1" x14ac:dyDescent="0.3">
      <c r="A33" s="60" t="e">
        <f>IF(VLOOKUP($D$1,ورقة2!$A$2:$AG$2760,29,0)="م",7,"")</f>
        <v>#N/A</v>
      </c>
      <c r="C33" s="61">
        <f t="shared" si="17"/>
        <v>0</v>
      </c>
      <c r="D33" s="61">
        <f t="shared" si="9"/>
        <v>0</v>
      </c>
      <c r="E33" s="64">
        <f t="shared" si="10"/>
        <v>0</v>
      </c>
      <c r="F33" s="61" t="str">
        <f t="shared" si="11"/>
        <v/>
      </c>
      <c r="G33" s="61" t="str">
        <f t="shared" si="12"/>
        <v/>
      </c>
      <c r="H33" s="61" t="str">
        <f t="shared" si="6"/>
        <v/>
      </c>
      <c r="I33" s="64" t="b">
        <f t="shared" si="13"/>
        <v>0</v>
      </c>
      <c r="J33" s="152" t="str">
        <f t="shared" ref="J33" si="38">IF(IFERROR(VLOOKUP(H33,$BL$4:$BN$63,2,0),"")=0,"",IFERROR(VLOOKUP(H33,$BL$4:$BN$63,2,0),""))</f>
        <v/>
      </c>
      <c r="K33" s="270" t="str">
        <f t="shared" ref="K33" si="39">IFERROR(VLOOKUP(H33,$BL$4:$BN$63,3,0),"")</f>
        <v/>
      </c>
      <c r="L33" s="271"/>
      <c r="M33" s="271"/>
      <c r="N33" s="271"/>
      <c r="O33" s="271"/>
      <c r="P33" s="271"/>
      <c r="Q33" s="271"/>
      <c r="R33" s="272"/>
      <c r="S33" s="153" t="str">
        <f t="shared" ref="S33" si="40">IFERROR(VLOOKUP(J33,BM28:BS85,6,0),"")</f>
        <v/>
      </c>
      <c r="T33" s="155"/>
      <c r="BC33" s="56"/>
      <c r="BK33" s="57" t="str">
        <f t="shared" si="3"/>
        <v/>
      </c>
      <c r="BL33" s="129">
        <v>29</v>
      </c>
      <c r="BM33" s="53">
        <v>62</v>
      </c>
      <c r="BN33" s="53" t="s">
        <v>972</v>
      </c>
      <c r="BO33" s="62" t="s">
        <v>139</v>
      </c>
      <c r="BP33" s="62" t="s">
        <v>110</v>
      </c>
      <c r="BQ33" s="57" t="str">
        <f>IFERROR(VLOOKUP(BN33,$K$9:$T$21,10,0),"")</f>
        <v/>
      </c>
      <c r="BR33" s="59" t="str">
        <f>IFERROR(IF(VLOOKUP($D$1,ورقة4!$A$3:$BD$6161,MATCH(BM33,ورقة4!$A$2:$BD$2,0),0)=0,"",VLOOKUP($D$1,ورقة4!$A$3:$BD$6161,MATCH(BM33,ورقة4!$A$2:$BD$2,0),0)),"")</f>
        <v/>
      </c>
      <c r="BS33" s="54" t="str">
        <f t="shared" si="33"/>
        <v/>
      </c>
      <c r="BT33" s="57" t="str">
        <f t="shared" si="34"/>
        <v/>
      </c>
      <c r="BV33" t="s">
        <v>1033</v>
      </c>
      <c r="BW33" s="125">
        <v>175</v>
      </c>
      <c r="BX33" s="57"/>
      <c r="BY33" s="57"/>
    </row>
    <row r="34" spans="1:77" ht="25.2" customHeight="1" thickTop="1" thickBot="1" x14ac:dyDescent="0.3">
      <c r="A34" s="60" t="e">
        <f>IF(VLOOKUP($D$1,ورقة2!$A$2:$AG$2760,30,0)="م",8,"")</f>
        <v>#N/A</v>
      </c>
      <c r="C34" s="61">
        <f t="shared" si="17"/>
        <v>0</v>
      </c>
      <c r="D34" s="61">
        <f t="shared" si="9"/>
        <v>0</v>
      </c>
      <c r="E34" s="64">
        <f t="shared" si="10"/>
        <v>0</v>
      </c>
      <c r="F34" s="61" t="str">
        <f t="shared" si="11"/>
        <v/>
      </c>
      <c r="G34" s="61" t="str">
        <f t="shared" ref="G34" si="41">IFERROR(SMALL($BT$5:$BT$63,BL30),"")</f>
        <v/>
      </c>
      <c r="H34" s="61" t="str">
        <f t="shared" ref="H34" si="42">G34</f>
        <v/>
      </c>
      <c r="I34" s="64" t="b">
        <f t="shared" si="13"/>
        <v>0</v>
      </c>
      <c r="J34" s="148" t="str">
        <f t="shared" ref="J34" si="43">IF(IFERROR(VLOOKUP(H34,$BL$4:$BN$63,2,0),"")=0,"",IFERROR(VLOOKUP(H34,$BL$4:$BN$63,2,0),""))</f>
        <v/>
      </c>
      <c r="K34" s="273" t="str">
        <f t="shared" ref="K34" si="44">IFERROR(VLOOKUP(H34,$BL$4:$BN$63,3,0),"")</f>
        <v/>
      </c>
      <c r="L34" s="274"/>
      <c r="M34" s="274"/>
      <c r="N34" s="274"/>
      <c r="O34" s="274"/>
      <c r="P34" s="274"/>
      <c r="Q34" s="274"/>
      <c r="R34" s="275"/>
      <c r="S34" s="149" t="str">
        <f t="shared" ref="S34" si="45">IFERROR(VLOOKUP(J34,BM29:BS86,6,0),"")</f>
        <v/>
      </c>
      <c r="T34" s="150"/>
      <c r="BC34" s="56"/>
      <c r="BK34" s="57" t="str">
        <f t="shared" si="3"/>
        <v/>
      </c>
      <c r="BL34" s="53">
        <v>30</v>
      </c>
      <c r="BM34" s="53" t="str">
        <f>IF(U11&lt;&gt;0,U11,"a4")</f>
        <v>a4</v>
      </c>
      <c r="BN34" s="53" t="str">
        <f>V11</f>
        <v>اختر اسم المقرر الاختياري من السنة الثانية</v>
      </c>
      <c r="BO34" s="62" t="s">
        <v>139</v>
      </c>
      <c r="BP34" s="62" t="s">
        <v>110</v>
      </c>
      <c r="BQ34" s="57" t="str">
        <f>IFERROR(VLOOKUP(BN34,$K$9:$T$21,10,0),"")</f>
        <v/>
      </c>
      <c r="BR34" s="59" t="str">
        <f>IFERROR(IF(VLOOKUP($D$1,ورقة4!$A$3:$BD$6161,MATCH(BM34,ورقة4!$A$2:$BD$2,0),0)=0,"",VLOOKUP($D$1,ورقة4!$A$3:$BD$6161,MATCH(BM34,ورقة4!$A$2:$BD$2,0),0)),"")</f>
        <v/>
      </c>
      <c r="BS34" s="54" t="str">
        <f t="shared" si="33"/>
        <v/>
      </c>
      <c r="BT34" s="57" t="str">
        <f t="shared" si="34"/>
        <v/>
      </c>
      <c r="BV34" t="s">
        <v>1034</v>
      </c>
      <c r="BW34" s="125">
        <v>177</v>
      </c>
      <c r="BX34" s="57"/>
      <c r="BY34" s="57"/>
    </row>
    <row r="35" spans="1:77" ht="25.2" customHeight="1" thickTop="1" thickBot="1" x14ac:dyDescent="0.3">
      <c r="A35" s="60" t="e">
        <f>IF(VLOOKUP($D$1,ورقة2!$A$2:$AG$2760,31,0)="م",9,"")</f>
        <v>#N/A</v>
      </c>
      <c r="C35" s="61" t="e">
        <f>C34+D35</f>
        <v>#N/A</v>
      </c>
      <c r="D35" s="61" t="e">
        <f>IF(E35&gt;0,1,0)</f>
        <v>#N/A</v>
      </c>
      <c r="E35" s="64" t="e">
        <f>IF(I35&lt;&gt;$B$11,I35,0)</f>
        <v>#N/A</v>
      </c>
      <c r="F35" s="61" t="e">
        <f>IF(AND(T35=1,OR(S35="ج",S35="ر1",S35="ر2",S35="A")),H35,"")</f>
        <v>#N/A</v>
      </c>
      <c r="G35" s="61" t="e">
        <f>J35</f>
        <v>#N/A</v>
      </c>
      <c r="H35" s="61" t="e">
        <f>G35</f>
        <v>#N/A</v>
      </c>
      <c r="I35" s="64" t="e">
        <f t="shared" si="13"/>
        <v>#N/A</v>
      </c>
      <c r="J35" s="156" t="e">
        <f>IF(OR(D2="الرابعة",D2="الرابعة حديث"),"",IF(OR(F37&gt;G37,F37&gt;5,V17=""),"",VLOOKUP(V17,BF1:BG7,2,0)))</f>
        <v>#N/A</v>
      </c>
      <c r="K35" s="260" t="e">
        <f>IF(J35="","",V17)</f>
        <v>#N/A</v>
      </c>
      <c r="L35" s="260"/>
      <c r="M35" s="260"/>
      <c r="N35" s="260"/>
      <c r="O35" s="260"/>
      <c r="P35" s="260"/>
      <c r="Q35" s="260"/>
      <c r="R35" s="260"/>
      <c r="S35" s="157" t="e">
        <f>IF(K35="","",IF(S10="A","A","ج"))</f>
        <v>#N/A</v>
      </c>
      <c r="T35" s="157" t="e">
        <f>IF(S35="","",1)</f>
        <v>#N/A</v>
      </c>
      <c r="BC35" s="56"/>
      <c r="BK35" s="57" t="str">
        <f t="shared" si="3"/>
        <v/>
      </c>
      <c r="BL35" s="129">
        <v>31</v>
      </c>
      <c r="BM35" s="130"/>
      <c r="BN35" s="130" t="s">
        <v>138</v>
      </c>
      <c r="BO35" s="62" t="s">
        <v>139</v>
      </c>
      <c r="BP35" s="62" t="s">
        <v>110</v>
      </c>
      <c r="BQ35" s="57" t="str">
        <f>IFERROR(VLOOKUP(BN35,$K$9:$T$21,10,0),"")</f>
        <v/>
      </c>
      <c r="BR35" s="59" t="str">
        <f>IFERROR(IF(VLOOKUP($D$1,ورقة4!$A$3:$BD$6161,MATCH(BM35,ورقة4!$A$2:$BD$2,0),0)=0,"",VLOOKUP($D$1,ورقة4!$A$3:$BD$6161,MATCH(BM35,ورقة4!$A$2:$BD$2,0),0)),"")</f>
        <v/>
      </c>
      <c r="BS35" s="57" t="str">
        <f>IF(AND(BS36="",BS37="",BS38="",BS39="",BS40="",BS41=""),"",BL35)</f>
        <v/>
      </c>
      <c r="BT35" s="57" t="str">
        <f>IF(AND(BT36="",BT37="",BT38="",BT39="",BT40="",BT41=""),"",BL35)</f>
        <v/>
      </c>
      <c r="BV35" t="s">
        <v>1035</v>
      </c>
      <c r="BW35" s="125">
        <v>178</v>
      </c>
      <c r="BX35" s="57"/>
      <c r="BY35" s="57"/>
    </row>
    <row r="36" spans="1:77" ht="25.2" customHeight="1" thickTop="1" thickBot="1" x14ac:dyDescent="0.35">
      <c r="A36" s="60" t="e">
        <f>IF(VLOOKUP($D$1,ورقة2!$A$2:$AG$2760,32,0)="م",10,"")</f>
        <v>#N/A</v>
      </c>
      <c r="B36" s="27"/>
      <c r="C36" s="27"/>
      <c r="D36" s="27"/>
      <c r="E36" s="27"/>
      <c r="F36" s="27"/>
      <c r="G36" s="27"/>
      <c r="H36" s="27"/>
      <c r="I36" s="27"/>
      <c r="J36" s="143"/>
      <c r="K36" s="143"/>
      <c r="L36" s="143"/>
      <c r="M36" s="143"/>
      <c r="N36" s="143"/>
      <c r="O36" s="143"/>
      <c r="P36" s="143"/>
      <c r="Q36" s="143"/>
      <c r="R36" s="140"/>
      <c r="S36" s="140"/>
      <c r="T36" s="140"/>
      <c r="BC36" s="56"/>
      <c r="BK36" s="57" t="str">
        <f t="shared" si="3"/>
        <v/>
      </c>
      <c r="BL36" s="53">
        <v>32</v>
      </c>
      <c r="BM36" s="53">
        <v>63</v>
      </c>
      <c r="BN36" s="53" t="s">
        <v>984</v>
      </c>
      <c r="BO36" s="62" t="s">
        <v>139</v>
      </c>
      <c r="BP36" s="62" t="s">
        <v>110</v>
      </c>
      <c r="BQ36" s="57" t="str">
        <f>IFERROR(VLOOKUP(BN36,$K$9:$T$21,10,0),"")</f>
        <v/>
      </c>
      <c r="BR36" s="59" t="str">
        <f>IFERROR(IF(VLOOKUP($D$1,ورقة4!$A$3:$BD$6161,MATCH(BM36,ورقة4!$A$2:$BD$2,0),0)=0,"",VLOOKUP($D$1,ورقة4!$A$3:$BD$6161,MATCH(BM36,ورقة4!$A$2:$BD$2,0),0)),"")</f>
        <v/>
      </c>
      <c r="BS36" s="54" t="str">
        <f>IF(BR36="م",BL36,"")</f>
        <v/>
      </c>
      <c r="BT36" s="57" t="str">
        <f t="shared" si="32"/>
        <v/>
      </c>
      <c r="BX36" s="57"/>
      <c r="BY36" s="57"/>
    </row>
    <row r="37" spans="1:77" ht="25.2" customHeight="1" thickTop="1" thickBot="1" x14ac:dyDescent="0.35">
      <c r="A37" s="60" t="e">
        <f>IF(VLOOKUP($D$1,ورقة2!$A$2:$AG$2760,33,0)="م",11,"")</f>
        <v>#N/A</v>
      </c>
      <c r="B37" s="27"/>
      <c r="C37" s="27"/>
      <c r="D37" s="27"/>
      <c r="E37" s="27"/>
      <c r="F37" s="27">
        <f>COUNT(J10:J34)</f>
        <v>0</v>
      </c>
      <c r="G37" s="27">
        <f>SUMIF(J10:J34,"&gt;0",T10:T34)</f>
        <v>0</v>
      </c>
      <c r="H37" s="27"/>
      <c r="I37" s="27"/>
      <c r="J37" s="143"/>
      <c r="K37" s="143"/>
      <c r="L37" s="143"/>
      <c r="M37" s="143"/>
      <c r="N37" s="143"/>
      <c r="O37" s="143"/>
      <c r="P37" s="143"/>
      <c r="Q37" s="143"/>
      <c r="R37" s="140"/>
      <c r="S37" s="140"/>
      <c r="T37" s="140"/>
      <c r="BC37" s="56"/>
      <c r="BK37" s="57" t="str">
        <f t="shared" si="3"/>
        <v/>
      </c>
      <c r="BL37" s="129">
        <v>33</v>
      </c>
      <c r="BM37" s="53">
        <v>64</v>
      </c>
      <c r="BN37" s="57" t="s">
        <v>985</v>
      </c>
      <c r="BQ37" s="57"/>
      <c r="BR37" s="59" t="str">
        <f>IFERROR(IF(VLOOKUP($D$1,ورقة4!$A$3:$BD$6161,MATCH(BM37,ورقة4!$A$2:$BD$2,0),0)=0,"",VLOOKUP($D$1,ورقة4!$A$3:$BD$6161,MATCH(BM37,ورقة4!$A$2:$BD$2,0),0)),"")</f>
        <v/>
      </c>
      <c r="BS37" s="54" t="str">
        <f t="shared" ref="BS37:BS41" si="46">IF(BR37="م",BL37,"")</f>
        <v/>
      </c>
      <c r="BT37" s="57" t="str">
        <f t="shared" ref="BT37:BT41" si="47">IF(BR37="","",BL37)</f>
        <v/>
      </c>
      <c r="BX37" s="57"/>
      <c r="BY37" s="57"/>
    </row>
    <row r="38" spans="1:77" ht="25.2" customHeight="1" thickTop="1" thickBot="1" x14ac:dyDescent="0.3">
      <c r="A38" s="60"/>
      <c r="C38" s="32"/>
      <c r="D38" s="33"/>
      <c r="E38" s="33"/>
      <c r="F38" s="33"/>
      <c r="G38" s="33"/>
      <c r="J38" s="139"/>
      <c r="K38" s="140"/>
      <c r="L38" s="141"/>
      <c r="M38" s="142"/>
      <c r="N38" s="142"/>
      <c r="O38" s="142"/>
      <c r="P38" s="140"/>
      <c r="Q38" s="140"/>
      <c r="R38" s="140"/>
      <c r="S38" s="140"/>
      <c r="T38" s="140"/>
      <c r="BC38" s="56"/>
      <c r="BK38" s="57" t="str">
        <f t="shared" si="3"/>
        <v/>
      </c>
      <c r="BL38" s="53">
        <v>34</v>
      </c>
      <c r="BM38" s="53">
        <v>65</v>
      </c>
      <c r="BN38" s="53" t="s">
        <v>986</v>
      </c>
      <c r="BO38" s="62" t="s">
        <v>139</v>
      </c>
      <c r="BP38" s="62" t="s">
        <v>124</v>
      </c>
      <c r="BQ38" s="57" t="str">
        <f>IFERROR(VLOOKUP(BN38,$K$9:$T$21,10,0),"")</f>
        <v/>
      </c>
      <c r="BR38" s="59" t="str">
        <f>IFERROR(IF(VLOOKUP($D$1,ورقة4!$A$3:$BD$6161,MATCH(BM38,ورقة4!$A$2:$BD$2,0),0)=0,"",VLOOKUP($D$1,ورقة4!$A$3:$BD$6161,MATCH(BM38,ورقة4!$A$2:$BD$2,0),0)),"")</f>
        <v/>
      </c>
      <c r="BS38" s="54" t="str">
        <f t="shared" si="46"/>
        <v/>
      </c>
      <c r="BT38" s="57" t="str">
        <f t="shared" si="47"/>
        <v/>
      </c>
      <c r="BX38" s="57"/>
      <c r="BY38" s="57"/>
    </row>
    <row r="39" spans="1:77" ht="25.2" customHeight="1" thickTop="1" thickBot="1" x14ac:dyDescent="0.3">
      <c r="A39" s="60"/>
      <c r="C39" s="32"/>
      <c r="D39" s="33"/>
      <c r="E39" s="33"/>
      <c r="F39" s="33"/>
      <c r="G39" s="33"/>
      <c r="J39" s="139"/>
      <c r="K39" s="140"/>
      <c r="L39" s="141"/>
      <c r="M39" s="142"/>
      <c r="N39" s="142"/>
      <c r="O39" s="142"/>
      <c r="P39" s="140"/>
      <c r="Q39" s="140"/>
      <c r="R39" s="140"/>
      <c r="S39" s="140"/>
      <c r="T39" s="140"/>
      <c r="BC39" s="56"/>
      <c r="BK39" s="57" t="str">
        <f t="shared" si="3"/>
        <v/>
      </c>
      <c r="BL39" s="129">
        <v>35</v>
      </c>
      <c r="BM39" s="53">
        <v>66</v>
      </c>
      <c r="BN39" s="53" t="s">
        <v>987</v>
      </c>
      <c r="BO39" s="62" t="s">
        <v>139</v>
      </c>
      <c r="BP39" s="62" t="s">
        <v>124</v>
      </c>
      <c r="BQ39" s="57" t="str">
        <f>IFERROR(VLOOKUP(BN39,$K$9:$T$21,10,0),"")</f>
        <v/>
      </c>
      <c r="BR39" s="59" t="str">
        <f>IFERROR(IF(VLOOKUP($D$1,ورقة4!$A$3:$BD$6161,MATCH(BM39,ورقة4!$A$2:$BD$2,0),0)=0,"",VLOOKUP($D$1,ورقة4!$A$3:$BD$6161,MATCH(BM39,ورقة4!$A$2:$BD$2,0),0)),"")</f>
        <v/>
      </c>
      <c r="BS39" s="54" t="str">
        <f t="shared" si="46"/>
        <v/>
      </c>
      <c r="BT39" s="57" t="str">
        <f t="shared" si="47"/>
        <v/>
      </c>
      <c r="BU39" s="53"/>
      <c r="BV39" s="53"/>
      <c r="BX39" s="57"/>
      <c r="BY39" s="57"/>
    </row>
    <row r="40" spans="1:77" ht="25.2" customHeight="1" thickTop="1" thickBot="1" x14ac:dyDescent="0.3">
      <c r="A40" s="60"/>
      <c r="C40" s="32"/>
      <c r="D40" s="33"/>
      <c r="E40" s="33"/>
      <c r="F40" s="33"/>
      <c r="G40" s="33"/>
      <c r="J40" s="34"/>
      <c r="L40" s="32"/>
      <c r="M40" s="33"/>
      <c r="N40" s="33"/>
      <c r="O40" s="33"/>
      <c r="BC40" s="56"/>
      <c r="BK40" s="57" t="str">
        <f t="shared" si="3"/>
        <v/>
      </c>
      <c r="BL40" s="53">
        <v>36</v>
      </c>
      <c r="BM40" s="53">
        <v>67</v>
      </c>
      <c r="BN40" s="53" t="s">
        <v>135</v>
      </c>
      <c r="BO40" s="62" t="s">
        <v>139</v>
      </c>
      <c r="BP40" s="62" t="s">
        <v>124</v>
      </c>
      <c r="BQ40" s="57" t="str">
        <f>IFERROR(VLOOKUP(BN40,$K$9:$T$21,10,0),"")</f>
        <v/>
      </c>
      <c r="BR40" s="59" t="str">
        <f>IFERROR(IF(VLOOKUP($D$1,ورقة4!$A$3:$BD$6161,MATCH(BM40,ورقة4!$A$2:$BD$2,0),0)=0,"",VLOOKUP($D$1,ورقة4!$A$3:$BD$6161,MATCH(BM40,ورقة4!$A$2:$BD$2,0),0)),"")</f>
        <v/>
      </c>
      <c r="BS40" s="54" t="str">
        <f t="shared" si="46"/>
        <v/>
      </c>
      <c r="BT40" s="57" t="str">
        <f t="shared" si="47"/>
        <v/>
      </c>
      <c r="BX40" s="57"/>
      <c r="BY40" s="57"/>
    </row>
    <row r="41" spans="1:77" ht="25.2" customHeight="1" thickTop="1" thickBot="1" x14ac:dyDescent="0.3">
      <c r="A41" s="60"/>
      <c r="C41" s="32"/>
      <c r="D41" s="33"/>
      <c r="E41" s="33"/>
      <c r="F41" s="33"/>
      <c r="G41" s="33"/>
      <c r="J41" s="34"/>
      <c r="L41" s="32"/>
      <c r="M41" s="33"/>
      <c r="N41" s="33"/>
      <c r="O41" s="33"/>
      <c r="BC41" s="56"/>
      <c r="BK41" s="57" t="str">
        <f t="shared" si="3"/>
        <v/>
      </c>
      <c r="BL41" s="129">
        <v>37</v>
      </c>
      <c r="BM41" s="53">
        <v>68</v>
      </c>
      <c r="BN41" s="53" t="s">
        <v>988</v>
      </c>
      <c r="BO41" s="62" t="s">
        <v>139</v>
      </c>
      <c r="BP41" s="62" t="s">
        <v>124</v>
      </c>
      <c r="BQ41" s="57" t="str">
        <f>IFERROR(VLOOKUP(BN41,$K$9:$T$21,10,0),"")</f>
        <v/>
      </c>
      <c r="BR41" s="59" t="str">
        <f>IFERROR(IF(VLOOKUP($D$1,ورقة4!$A$3:$BD$6161,MATCH(BM41,ورقة4!$A$2:$BD$2,0),0)=0,"",VLOOKUP($D$1,ورقة4!$A$3:$BD$6161,MATCH(BM41,ورقة4!$A$2:$BD$2,0),0)),"")</f>
        <v/>
      </c>
      <c r="BS41" s="54" t="str">
        <f t="shared" si="46"/>
        <v/>
      </c>
      <c r="BT41" s="57" t="str">
        <f t="shared" si="47"/>
        <v/>
      </c>
      <c r="BX41" s="57"/>
      <c r="BY41" s="57"/>
    </row>
    <row r="42" spans="1:77" ht="25.2" customHeight="1" thickTop="1" thickBot="1" x14ac:dyDescent="0.3">
      <c r="A42" s="60"/>
      <c r="C42" s="32"/>
      <c r="D42" s="33"/>
      <c r="E42" s="33"/>
      <c r="F42" s="33"/>
      <c r="G42" s="33"/>
      <c r="J42" s="34"/>
      <c r="L42" s="32"/>
      <c r="M42" s="33"/>
      <c r="N42" s="33"/>
      <c r="O42" s="33"/>
      <c r="BC42" s="56"/>
      <c r="BK42" s="57" t="str">
        <f t="shared" si="3"/>
        <v/>
      </c>
      <c r="BL42" s="53">
        <v>38</v>
      </c>
      <c r="BM42" s="130"/>
      <c r="BN42" s="130" t="s">
        <v>140</v>
      </c>
      <c r="BO42" s="62" t="s">
        <v>139</v>
      </c>
      <c r="BP42" s="62" t="s">
        <v>124</v>
      </c>
      <c r="BQ42" s="57" t="str">
        <f>IFERROR(VLOOKUP(BN42,$K$9:$T$21,10,0),"")</f>
        <v/>
      </c>
      <c r="BR42" s="59" t="str">
        <f>IFERROR(IF(VLOOKUP($D$1,ورقة4!$A$3:$BD$6161,MATCH(BM42,ورقة4!$A$2:$BD$2,0),0)=0,"",VLOOKUP($D$1,ورقة4!$A$3:$BD$6161,MATCH(BM42,ورقة4!$A$2:$BD$2,0),0)),"")</f>
        <v/>
      </c>
      <c r="BS42" s="57" t="str">
        <f>IF(AND(BS43="",BS44="",BS45="",BS46="",BS47="",BS48=""),"",BL42)</f>
        <v/>
      </c>
      <c r="BT42" s="57" t="str">
        <f>IF(AND(BT43="",BT44="",BT45="",BT46="",BT47="",BT48=""),"",BL42)</f>
        <v/>
      </c>
      <c r="BX42" s="57"/>
      <c r="BY42" s="57"/>
    </row>
    <row r="43" spans="1:77" ht="25.2" customHeight="1" thickTop="1" thickBot="1" x14ac:dyDescent="0.3">
      <c r="C43" s="32"/>
      <c r="D43" s="33"/>
      <c r="E43" s="33"/>
      <c r="F43" s="33"/>
      <c r="G43" s="33"/>
      <c r="J43" s="34"/>
      <c r="L43" s="32"/>
      <c r="M43" s="33"/>
      <c r="N43" s="33"/>
      <c r="O43" s="33"/>
      <c r="BC43" s="56"/>
      <c r="BK43" s="57" t="str">
        <f>IF(BR44="م",BL44,"")</f>
        <v/>
      </c>
      <c r="BL43" s="129">
        <v>39</v>
      </c>
      <c r="BM43" s="62">
        <v>69</v>
      </c>
      <c r="BN43" s="57" t="s">
        <v>989</v>
      </c>
      <c r="BR43" s="59" t="str">
        <f>IFERROR(IF(VLOOKUP($D$1,ورقة4!$A$3:$BD$6161,MATCH(BM43,ورقة4!$A$2:$BD$2,0),0)=0,"",VLOOKUP($D$1,ورقة4!$A$3:$BD$6161,MATCH(BM43,ورقة4!$A$2:$BD$2,0),0)),"")</f>
        <v/>
      </c>
      <c r="BS43" s="54" t="str">
        <f t="shared" ref="BS43" si="48">IF(BR43="م",BL43,"")</f>
        <v/>
      </c>
      <c r="BT43" s="57" t="str">
        <f t="shared" ref="BT43" si="49">IF(BR43="","",BL43)</f>
        <v/>
      </c>
      <c r="BY43" s="57"/>
    </row>
    <row r="44" spans="1:77" ht="25.2" customHeight="1" thickTop="1" thickBot="1" x14ac:dyDescent="0.3">
      <c r="B44" s="33"/>
      <c r="C44" s="33"/>
      <c r="D44" s="33"/>
      <c r="E44" s="66"/>
      <c r="H44" s="23"/>
      <c r="I44" s="23"/>
      <c r="J44" s="23"/>
      <c r="K44" s="23"/>
      <c r="L44" s="35"/>
      <c r="M44" s="35"/>
      <c r="N44" s="36"/>
      <c r="O44" s="36"/>
      <c r="P44" s="36"/>
      <c r="Q44" s="36"/>
      <c r="BC44" s="56"/>
      <c r="BK44" s="57" t="str">
        <f>IF(BR45="م",BL45,"")</f>
        <v/>
      </c>
      <c r="BL44" s="53">
        <v>40</v>
      </c>
      <c r="BM44" s="53">
        <v>70</v>
      </c>
      <c r="BN44" s="53" t="s">
        <v>990</v>
      </c>
      <c r="BQ44" s="57" t="str">
        <f>IFERROR(VLOOKUP(BN44,$K$9:$T$21,10,0),"")</f>
        <v/>
      </c>
      <c r="BR44" s="59" t="str">
        <f>IFERROR(IF(VLOOKUP($D$1,ورقة4!$A$3:$BD$6161,MATCH(BM44,ورقة4!$A$2:$BD$2,0),0)=0,"",VLOOKUP($D$1,ورقة4!$A$3:$BD$6161,MATCH(BM44,ورقة4!$A$2:$BD$2,0),0)),"")</f>
        <v/>
      </c>
      <c r="BS44" s="54" t="str">
        <f t="shared" ref="BS44:BS48" si="50">IF(BR44="م",BL44,"")</f>
        <v/>
      </c>
      <c r="BT44" s="57" t="str">
        <f t="shared" ref="BT44:BT48" si="51">IF(BR44="","",BL44)</f>
        <v/>
      </c>
      <c r="BY44" s="57"/>
    </row>
    <row r="45" spans="1:77" ht="25.2" customHeight="1" thickTop="1" thickBot="1" x14ac:dyDescent="0.3">
      <c r="B45" s="37"/>
      <c r="C45" s="37"/>
      <c r="D45" s="33"/>
      <c r="E45" s="33"/>
      <c r="F45" s="33"/>
      <c r="H45" s="23"/>
      <c r="I45" s="23"/>
      <c r="J45" s="23"/>
      <c r="K45" s="23"/>
      <c r="L45" s="35"/>
      <c r="M45" s="35"/>
      <c r="N45" s="36"/>
      <c r="O45" s="36"/>
      <c r="P45" s="36"/>
      <c r="Q45" s="36"/>
      <c r="BC45" s="56"/>
      <c r="BK45" s="57" t="str">
        <f>IF(BR46="م",BL46,"")</f>
        <v/>
      </c>
      <c r="BL45" s="129">
        <v>41</v>
      </c>
      <c r="BM45" s="53">
        <v>71</v>
      </c>
      <c r="BN45" s="53" t="s">
        <v>991</v>
      </c>
      <c r="BQ45" s="57" t="str">
        <f>IFERROR(VLOOKUP(BN45,$K$9:$T$21,10,0),"")</f>
        <v/>
      </c>
      <c r="BR45" s="59" t="str">
        <f>IFERROR(IF(VLOOKUP($D$1,ورقة4!$A$3:$BD$6161,MATCH(BM45,ورقة4!$A$2:$BD$2,0),0)=0,"",VLOOKUP($D$1,ورقة4!$A$3:$BD$6161,MATCH(BM45,ورقة4!$A$2:$BD$2,0),0)),"")</f>
        <v/>
      </c>
      <c r="BS45" s="54" t="str">
        <f t="shared" si="50"/>
        <v/>
      </c>
      <c r="BT45" s="57" t="str">
        <f t="shared" si="51"/>
        <v/>
      </c>
      <c r="BY45" s="57"/>
    </row>
    <row r="46" spans="1:77" ht="25.2" customHeight="1" thickTop="1" thickBot="1" x14ac:dyDescent="0.3">
      <c r="B46" s="38"/>
      <c r="C46" s="38"/>
      <c r="D46" s="38"/>
      <c r="E46" s="38"/>
      <c r="F46" s="38"/>
      <c r="G46" s="183"/>
      <c r="H46" s="37"/>
      <c r="I46" s="37"/>
      <c r="J46" s="37"/>
      <c r="K46" s="37"/>
      <c r="L46" s="33"/>
      <c r="M46" s="33"/>
      <c r="N46" s="36"/>
      <c r="O46" s="36"/>
      <c r="P46" s="36"/>
      <c r="Q46" s="36"/>
      <c r="BC46" s="56"/>
      <c r="BK46" s="57" t="str">
        <f>IF(BR47="م",BL47,"")</f>
        <v/>
      </c>
      <c r="BL46" s="53">
        <v>42</v>
      </c>
      <c r="BM46" s="53">
        <v>72</v>
      </c>
      <c r="BN46" s="53" t="s">
        <v>992</v>
      </c>
      <c r="BQ46" s="57" t="str">
        <f>IFERROR(VLOOKUP(BN46,$K$9:$T$21,10,0),"")</f>
        <v/>
      </c>
      <c r="BR46" s="59" t="str">
        <f>IFERROR(IF(VLOOKUP($D$1,ورقة4!$A$3:$BD$6161,MATCH(BM46,ورقة4!$A$2:$BD$2,0),0)=0,"",VLOOKUP($D$1,ورقة4!$A$3:$BD$6161,MATCH(BM46,ورقة4!$A$2:$BD$2,0),0)),"")</f>
        <v/>
      </c>
      <c r="BS46" s="54" t="str">
        <f t="shared" si="50"/>
        <v/>
      </c>
      <c r="BT46" s="57" t="str">
        <f t="shared" si="51"/>
        <v/>
      </c>
      <c r="BU46" s="53"/>
      <c r="BV46" s="53"/>
      <c r="BY46" s="57"/>
    </row>
    <row r="47" spans="1:77" ht="25.2" customHeight="1" thickTop="1" thickBot="1" x14ac:dyDescent="0.3">
      <c r="B47" s="33"/>
      <c r="C47" s="33"/>
      <c r="D47" s="33"/>
      <c r="G47" s="33"/>
      <c r="H47" s="33"/>
      <c r="I47" s="33"/>
      <c r="J47" s="33"/>
      <c r="K47" s="33"/>
      <c r="L47" s="33"/>
      <c r="M47" s="39"/>
      <c r="N47" s="36"/>
      <c r="O47" s="36"/>
      <c r="P47" s="36"/>
      <c r="Q47" s="36"/>
      <c r="BC47" s="56"/>
      <c r="BK47" s="57" t="str">
        <f>IF(BR48="م",BL48,"")</f>
        <v/>
      </c>
      <c r="BL47" s="129">
        <v>43</v>
      </c>
      <c r="BM47" s="53">
        <v>73</v>
      </c>
      <c r="BN47" s="53" t="s">
        <v>972</v>
      </c>
      <c r="BQ47" s="57" t="str">
        <f>IFERROR(VLOOKUP(BN47,$K$9:$T$21,10,0),"")</f>
        <v/>
      </c>
      <c r="BR47" s="59" t="str">
        <f>IFERROR(IF(VLOOKUP($D$1,ورقة4!$A$3:$BD$6161,MATCH(BM47,ورقة4!$A$2:$BD$2,0),0)=0,"",VLOOKUP($D$1,ورقة4!$A$3:$BD$6161,MATCH(BM47,ورقة4!$A$2:$BD$2,0),0)),"")</f>
        <v/>
      </c>
      <c r="BS47" s="54" t="str">
        <f t="shared" si="50"/>
        <v/>
      </c>
      <c r="BT47" s="57" t="str">
        <f t="shared" si="51"/>
        <v/>
      </c>
      <c r="BY47" s="57"/>
    </row>
    <row r="48" spans="1:77" ht="25.2" customHeight="1" thickTop="1" thickBot="1" x14ac:dyDescent="0.3">
      <c r="B48" s="37"/>
      <c r="C48" s="183"/>
      <c r="D48" s="183"/>
      <c r="E48" s="183"/>
      <c r="F48" s="183"/>
      <c r="G48" s="33"/>
      <c r="H48" s="33"/>
      <c r="I48" s="33"/>
      <c r="J48" s="33"/>
      <c r="K48" s="33"/>
      <c r="L48" s="33"/>
      <c r="M48" s="35"/>
      <c r="N48" s="35"/>
      <c r="O48" s="40"/>
      <c r="P48" s="40"/>
      <c r="Q48" s="40"/>
      <c r="BC48" s="56"/>
      <c r="BK48" s="57" t="str">
        <f>IF(BR50="م",BL50,"")</f>
        <v/>
      </c>
      <c r="BL48" s="53">
        <v>44</v>
      </c>
      <c r="BM48" s="53" t="str">
        <f>IF(U12&lt;&gt;0,U12,"a6")</f>
        <v>a6</v>
      </c>
      <c r="BN48" s="53" t="str">
        <f>V12</f>
        <v>اختر اسم المقرر الاختياري من السنة الثالثة</v>
      </c>
      <c r="BQ48" s="57" t="str">
        <f>IFERROR(VLOOKUP(BN48,$K$9:$T$21,10,0),"")</f>
        <v/>
      </c>
      <c r="BR48" s="59" t="str">
        <f>IFERROR(IF(VLOOKUP($D$1,ورقة4!$A$3:$BD$6161,MATCH(BM48,ورقة4!$A$2:$BD$2,0),0)=0,"",VLOOKUP($D$1,ورقة4!$A$3:$BD$6161,MATCH(BM48,ورقة4!$A$2:$BD$2,0),0)),"")</f>
        <v/>
      </c>
      <c r="BS48" s="54" t="str">
        <f t="shared" si="50"/>
        <v/>
      </c>
      <c r="BT48" s="57" t="str">
        <f t="shared" si="51"/>
        <v/>
      </c>
      <c r="BY48" s="57"/>
    </row>
    <row r="49" spans="1:77" ht="25.2" customHeight="1" thickTop="1" thickBot="1" x14ac:dyDescent="0.3">
      <c r="A49" s="125">
        <v>1</v>
      </c>
      <c r="B49" s="125" t="s">
        <v>141</v>
      </c>
      <c r="C49" s="60"/>
      <c r="D49" s="60"/>
      <c r="E49" s="60"/>
      <c r="F49" s="60"/>
      <c r="BC49" s="56"/>
      <c r="BK49" s="57" t="str">
        <f>IF(BR51="م",BL51,"")</f>
        <v/>
      </c>
      <c r="BL49" s="129">
        <v>45</v>
      </c>
      <c r="BM49" s="131"/>
      <c r="BN49" s="129" t="s">
        <v>993</v>
      </c>
      <c r="BR49" s="59" t="str">
        <f>IFERROR(IF(VLOOKUP($D$1,ورقة4!$A$3:$BD$6161,MATCH(BM49,ورقة4!$A$2:$BD$2,0),0)=0,"",VLOOKUP($D$1,ورقة4!$A$3:$BD$6161,MATCH(BM49,ورقة4!$A$2:$BD$2,0),0)),"")</f>
        <v/>
      </c>
      <c r="BS49" s="57" t="str">
        <f>IF(AND(BS50="",BS51="",BS52="",BS53="",BS54="",BS55=""),"",BL49)</f>
        <v/>
      </c>
      <c r="BT49" s="57" t="str">
        <f>IF(AND(BT50="",BT51="",BT52="",BT53="",BT54="",BT55=""),"",BL49)</f>
        <v/>
      </c>
      <c r="BY49" s="57"/>
    </row>
    <row r="50" spans="1:77" ht="25.2" customHeight="1" thickTop="1" thickBot="1" x14ac:dyDescent="0.3">
      <c r="A50" s="125">
        <v>2</v>
      </c>
      <c r="B50" s="125" t="s">
        <v>143</v>
      </c>
      <c r="C50" s="184"/>
      <c r="D50" s="184"/>
      <c r="E50" s="184"/>
      <c r="F50" s="184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BC50" s="56"/>
      <c r="BK50" s="57" t="str">
        <f>IF(BR52="م",BL52,"")</f>
        <v/>
      </c>
      <c r="BL50" s="53">
        <v>46</v>
      </c>
      <c r="BM50" s="53">
        <v>74</v>
      </c>
      <c r="BN50" s="53" t="s">
        <v>994</v>
      </c>
      <c r="BQ50" s="57" t="str">
        <f>IFERROR(VLOOKUP(BN50,$K$9:$T$21,10,0),"")</f>
        <v/>
      </c>
      <c r="BR50" s="59" t="str">
        <f>IFERROR(IF(VLOOKUP($D$1,ورقة4!$A$3:$BD$6161,MATCH(BM50,ورقة4!$A$2:$BD$2,0),0)=0,"",VLOOKUP($D$1,ورقة4!$A$3:$BD$6161,MATCH(BM50,ورقة4!$A$2:$BD$2,0),0)),"")</f>
        <v/>
      </c>
      <c r="BS50" s="54" t="str">
        <f t="shared" ref="BS50" si="52">IF(BR50="م",BL50,"")</f>
        <v/>
      </c>
      <c r="BT50" s="57" t="str">
        <f t="shared" ref="BT50" si="53">IF(BR50="","",BL50)</f>
        <v/>
      </c>
      <c r="BY50" s="57"/>
    </row>
    <row r="51" spans="1:77" ht="25.2" customHeight="1" thickTop="1" thickBot="1" x14ac:dyDescent="0.3">
      <c r="A51" s="125">
        <v>3</v>
      </c>
      <c r="B51" s="125" t="s">
        <v>144</v>
      </c>
      <c r="C51" s="184"/>
      <c r="D51" s="184"/>
      <c r="E51" s="184"/>
      <c r="F51" s="184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BC51" s="56"/>
      <c r="BK51" s="57" t="str">
        <f>IF(BR53="م",BL53,"")</f>
        <v/>
      </c>
      <c r="BL51" s="129">
        <v>47</v>
      </c>
      <c r="BM51" s="53">
        <v>75</v>
      </c>
      <c r="BN51" s="53" t="s">
        <v>995</v>
      </c>
      <c r="BQ51" s="57" t="str">
        <f>IFERROR(VLOOKUP(BN51,$K$9:$T$21,10,0),"")</f>
        <v/>
      </c>
      <c r="BR51" s="59" t="str">
        <f>IFERROR(IF(VLOOKUP($D$1,ورقة4!$A$3:$BD$6161,MATCH(BM51,ورقة4!$A$2:$BD$2,0),0)=0,"",VLOOKUP($D$1,ورقة4!$A$3:$BD$6161,MATCH(BM51,ورقة4!$A$2:$BD$2,0),0)),"")</f>
        <v/>
      </c>
      <c r="BS51" s="54" t="str">
        <f t="shared" ref="BS51:BS55" si="54">IF(BR51="م",BL51,"")</f>
        <v/>
      </c>
      <c r="BT51" s="57" t="str">
        <f t="shared" ref="BT51:BT55" si="55">IF(BR51="","",BL51)</f>
        <v/>
      </c>
      <c r="BY51" s="57"/>
    </row>
    <row r="52" spans="1:77" ht="25.2" customHeight="1" thickTop="1" thickBot="1" x14ac:dyDescent="0.3">
      <c r="A52" s="125">
        <v>4</v>
      </c>
      <c r="B52" s="125" t="s">
        <v>145</v>
      </c>
      <c r="C52" s="185"/>
      <c r="D52" s="185"/>
      <c r="E52" s="185"/>
      <c r="F52" s="185"/>
      <c r="G52" s="42"/>
      <c r="H52" s="28"/>
      <c r="I52" s="28"/>
      <c r="J52" s="28"/>
      <c r="K52" s="37"/>
      <c r="L52" s="37"/>
      <c r="M52" s="28"/>
      <c r="N52" s="28"/>
      <c r="O52" s="42"/>
      <c r="P52" s="42"/>
      <c r="Q52" s="42"/>
      <c r="BC52" s="56"/>
      <c r="BK52" s="57" t="str">
        <f>IF(BR54="م",BL54,"")</f>
        <v/>
      </c>
      <c r="BL52" s="53">
        <v>48</v>
      </c>
      <c r="BM52" s="53">
        <v>76</v>
      </c>
      <c r="BN52" s="53" t="s">
        <v>996</v>
      </c>
      <c r="BQ52" s="57" t="str">
        <f>IFERROR(VLOOKUP(BN52,$K$9:$T$21,10,0),"")</f>
        <v/>
      </c>
      <c r="BR52" s="59" t="str">
        <f>IFERROR(IF(VLOOKUP($D$1,ورقة4!$A$3:$BD$6161,MATCH(BM52,ورقة4!$A$2:$BD$2,0),0)=0,"",VLOOKUP($D$1,ورقة4!$A$3:$BD$6161,MATCH(BM52,ورقة4!$A$2:$BD$2,0),0)),"")</f>
        <v/>
      </c>
      <c r="BS52" s="54" t="str">
        <f t="shared" si="54"/>
        <v/>
      </c>
      <c r="BT52" s="57" t="str">
        <f t="shared" si="55"/>
        <v/>
      </c>
      <c r="BY52" s="57"/>
    </row>
    <row r="53" spans="1:77" ht="25.2" customHeight="1" thickTop="1" thickBot="1" x14ac:dyDescent="0.3">
      <c r="A53" s="125">
        <v>5</v>
      </c>
      <c r="B53" s="125" t="s">
        <v>146</v>
      </c>
      <c r="C53" s="54"/>
      <c r="D53" s="54"/>
      <c r="E53" s="54"/>
      <c r="F53" s="54"/>
      <c r="G53" s="28"/>
      <c r="O53" s="28"/>
      <c r="P53" s="28"/>
      <c r="Q53" s="28"/>
      <c r="BC53" s="56"/>
      <c r="BL53" s="129">
        <v>49</v>
      </c>
      <c r="BM53" s="53">
        <v>77</v>
      </c>
      <c r="BN53" s="53" t="s">
        <v>997</v>
      </c>
      <c r="BQ53" s="57" t="str">
        <f>IFERROR(VLOOKUP(BN53,$K$9:$T$21,10,0),"")</f>
        <v/>
      </c>
      <c r="BR53" s="59" t="str">
        <f>IFERROR(IF(VLOOKUP($D$1,ورقة4!$A$3:$BD$6161,MATCH(BM53,ورقة4!$A$2:$BD$2,0),0)=0,"",VLOOKUP($D$1,ورقة4!$A$3:$BD$6161,MATCH(BM53,ورقة4!$A$2:$BD$2,0),0)),"")</f>
        <v/>
      </c>
      <c r="BS53" s="54" t="str">
        <f t="shared" si="54"/>
        <v/>
      </c>
      <c r="BT53" s="57" t="str">
        <f t="shared" si="55"/>
        <v/>
      </c>
    </row>
    <row r="54" spans="1:77" ht="25.2" customHeight="1" thickTop="1" thickBot="1" x14ac:dyDescent="0.3">
      <c r="A54" s="125">
        <v>6</v>
      </c>
      <c r="B54" s="125" t="s">
        <v>147</v>
      </c>
      <c r="C54" s="54"/>
      <c r="D54" s="54"/>
      <c r="E54" s="54"/>
      <c r="F54" s="54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AV54" s="53"/>
      <c r="AW54" s="53"/>
      <c r="AX54" s="53"/>
      <c r="BA54" s="52"/>
      <c r="BL54" s="53">
        <v>50</v>
      </c>
      <c r="BM54" s="53">
        <v>78</v>
      </c>
      <c r="BN54" s="53" t="s">
        <v>998</v>
      </c>
      <c r="BQ54" s="57" t="str">
        <f>IFERROR(VLOOKUP(BN54,$K$9:$T$21,10,0),"")</f>
        <v/>
      </c>
      <c r="BR54" s="59" t="str">
        <f>IFERROR(IF(VLOOKUP($D$1,ورقة4!$A$3:$BD$6161,MATCH(BM54,ورقة4!$A$2:$BD$2,0),0)=0,"",VLOOKUP($D$1,ورقة4!$A$3:$BD$6161,MATCH(BM54,ورقة4!$A$2:$BD$2,0),0)),"")</f>
        <v/>
      </c>
      <c r="BS54" s="54" t="str">
        <f t="shared" si="54"/>
        <v/>
      </c>
      <c r="BT54" s="57" t="str">
        <f t="shared" si="55"/>
        <v/>
      </c>
      <c r="BU54" s="53"/>
      <c r="BV54" s="53"/>
    </row>
    <row r="55" spans="1:77" ht="23.25" customHeight="1" thickBot="1" x14ac:dyDescent="0.3">
      <c r="A55" s="125">
        <v>7</v>
      </c>
      <c r="B55" s="125" t="s">
        <v>3078</v>
      </c>
      <c r="C55" s="54"/>
      <c r="D55" s="54"/>
      <c r="E55" s="54"/>
      <c r="F55" s="186"/>
      <c r="G55" s="22"/>
      <c r="H55" s="22"/>
      <c r="I55" s="22"/>
      <c r="J55" s="22"/>
      <c r="K55" s="22"/>
      <c r="L55" s="22"/>
      <c r="M55" s="22"/>
      <c r="N55" s="37"/>
      <c r="O55" s="37"/>
      <c r="P55" s="37"/>
      <c r="Q55" s="37"/>
      <c r="AV55" s="53"/>
      <c r="AW55" s="53"/>
      <c r="AX55" s="53"/>
      <c r="BA55" s="52"/>
      <c r="BL55" s="129">
        <v>51</v>
      </c>
      <c r="BM55" s="62">
        <v>79</v>
      </c>
      <c r="BN55" s="62" t="s">
        <v>999</v>
      </c>
      <c r="BQ55" s="52"/>
      <c r="BR55" s="59" t="str">
        <f>IFERROR(IF(VLOOKUP($D$1,ورقة4!$A$3:$BD$6161,MATCH(BM55,ورقة4!$A$2:$BD$2,0),0)=0,"",VLOOKUP($D$1,ورقة4!$A$3:$BD$6161,MATCH(BM55,ورقة4!$A$2:$BD$2,0),0)),"")</f>
        <v/>
      </c>
      <c r="BS55" s="54" t="str">
        <f t="shared" si="54"/>
        <v/>
      </c>
      <c r="BT55" s="57" t="str">
        <f t="shared" si="55"/>
        <v/>
      </c>
    </row>
    <row r="56" spans="1:77" ht="23.25" customHeight="1" thickBot="1" x14ac:dyDescent="0.3">
      <c r="A56" s="125">
        <v>8</v>
      </c>
      <c r="B56" s="125" t="s">
        <v>3076</v>
      </c>
      <c r="C56" s="54"/>
      <c r="D56" s="54"/>
      <c r="E56" s="54"/>
      <c r="F56" s="187"/>
      <c r="G56" s="43"/>
      <c r="H56" s="43"/>
      <c r="I56" s="43"/>
      <c r="J56" s="43"/>
      <c r="K56" s="43"/>
      <c r="L56" s="43"/>
      <c r="M56" s="43"/>
      <c r="N56" s="38"/>
      <c r="O56" s="38"/>
      <c r="P56" s="38"/>
      <c r="Q56" s="38"/>
      <c r="AV56" s="53"/>
      <c r="AW56" s="53"/>
      <c r="AX56" s="53"/>
      <c r="BA56" s="52"/>
      <c r="BL56" s="53">
        <v>52</v>
      </c>
      <c r="BM56" s="131"/>
      <c r="BN56" s="131" t="s">
        <v>142</v>
      </c>
      <c r="BR56" s="59" t="str">
        <f>IFERROR(IF(VLOOKUP($D$1,ورقة4!$A$3:$BD$6161,MATCH(BM56,ورقة4!$A$2:$BD$2,0),0)=0,"",VLOOKUP($D$1,ورقة4!$A$3:$BD$6161,MATCH(BM56,ورقة4!$A$2:$BD$2,0),0)),"")</f>
        <v/>
      </c>
      <c r="BS56" s="57" t="str">
        <f>IF(AND(BS57="",BS58="",BS59="",BS60="",BS61="",BS62=""),"",BL56)</f>
        <v/>
      </c>
      <c r="BT56" s="57" t="str">
        <f>IF(AND(BT57="",BT58="",BT59="",BT60="",BT61="",BT62=""),"",BL56)</f>
        <v/>
      </c>
    </row>
    <row r="57" spans="1:77" ht="21.6" thickBot="1" x14ac:dyDescent="0.45">
      <c r="A57" s="125">
        <v>9</v>
      </c>
      <c r="B57" s="125" t="s">
        <v>3077</v>
      </c>
      <c r="C57" s="54"/>
      <c r="D57" s="54"/>
      <c r="E57" s="54"/>
      <c r="F57" s="188"/>
      <c r="G57" s="45"/>
      <c r="H57" s="45"/>
      <c r="I57" s="44"/>
      <c r="J57" s="44"/>
      <c r="K57" s="46"/>
      <c r="L57" s="47"/>
      <c r="M57" s="47"/>
      <c r="N57" s="48"/>
      <c r="O57" s="48"/>
      <c r="P57" s="48"/>
      <c r="Q57" s="48"/>
      <c r="AV57" s="53"/>
      <c r="BL57" s="129">
        <v>53</v>
      </c>
      <c r="BM57" s="62">
        <v>80</v>
      </c>
      <c r="BN57" s="62" t="s">
        <v>1000</v>
      </c>
      <c r="BR57" s="59" t="str">
        <f>IFERROR(IF(VLOOKUP($D$1,ورقة4!$A$3:$BD$6161,MATCH(BM57,ورقة4!$A$2:$BD$2,0),0)=0,"",VLOOKUP($D$1,ورقة4!$A$3:$BD$6161,MATCH(BM57,ورقة4!$A$2:$BD$2,0),0)),"")</f>
        <v/>
      </c>
      <c r="BS57" s="54" t="str">
        <f t="shared" ref="BS57" si="56">IF(BR57="م",BL57,"")</f>
        <v/>
      </c>
      <c r="BT57" s="57" t="str">
        <f t="shared" ref="BT57" si="57">IF(BR57="","",BL57)</f>
        <v/>
      </c>
    </row>
    <row r="58" spans="1:77" ht="21.6" thickBot="1" x14ac:dyDescent="0.45">
      <c r="A58" s="125">
        <v>10</v>
      </c>
      <c r="B58" s="125" t="s">
        <v>3498</v>
      </c>
      <c r="C58" s="189"/>
      <c r="D58" s="189"/>
      <c r="E58" s="189"/>
      <c r="F58" s="189"/>
      <c r="G58" s="46"/>
      <c r="H58" s="45"/>
      <c r="I58" s="45"/>
      <c r="J58" s="45"/>
      <c r="K58" s="45"/>
      <c r="L58" s="45"/>
      <c r="M58" s="45"/>
      <c r="O58" s="49"/>
      <c r="P58" s="49"/>
      <c r="Q58" s="49"/>
      <c r="BL58" s="53">
        <v>54</v>
      </c>
      <c r="BM58" s="62">
        <v>81</v>
      </c>
      <c r="BN58" s="62" t="s">
        <v>1001</v>
      </c>
      <c r="BR58" s="59" t="str">
        <f>IFERROR(IF(VLOOKUP($D$1,ورقة4!$A$3:$BD$6161,MATCH(BM58,ورقة4!$A$2:$BD$2,0),0)=0,"",VLOOKUP($D$1,ورقة4!$A$3:$BD$6161,MATCH(BM58,ورقة4!$A$2:$BD$2,0),0)),"")</f>
        <v/>
      </c>
      <c r="BS58" s="54" t="str">
        <f t="shared" ref="BS58:BS62" si="58">IF(BR58="م",BL58,"")</f>
        <v/>
      </c>
      <c r="BT58" s="57" t="str">
        <f t="shared" ref="BT58:BT62" si="59">IF(BR58="","",BL58)</f>
        <v/>
      </c>
    </row>
    <row r="59" spans="1:77" ht="21.6" thickBot="1" x14ac:dyDescent="0.45">
      <c r="A59" s="125">
        <v>11</v>
      </c>
      <c r="B59" s="125" t="s">
        <v>3506</v>
      </c>
      <c r="C59" s="188"/>
      <c r="D59" s="188"/>
      <c r="E59" s="188"/>
      <c r="F59" s="188"/>
      <c r="G59" s="45"/>
      <c r="H59" s="45"/>
      <c r="I59" s="45"/>
      <c r="J59" s="45"/>
      <c r="K59" s="45"/>
      <c r="L59" s="45"/>
      <c r="M59" s="45"/>
      <c r="AM59" s="55"/>
      <c r="BL59" s="129">
        <v>55</v>
      </c>
      <c r="BM59" s="62">
        <v>82</v>
      </c>
      <c r="BN59" s="62" t="s">
        <v>1002</v>
      </c>
      <c r="BR59" s="59" t="str">
        <f>IFERROR(IF(VLOOKUP($D$1,ورقة4!$A$3:$BD$6161,MATCH(BM59,ورقة4!$A$2:$BD$2,0),0)=0,"",VLOOKUP($D$1,ورقة4!$A$3:$BD$6161,MATCH(BM59,ورقة4!$A$2:$BD$2,0),0)),"")</f>
        <v/>
      </c>
      <c r="BS59" s="54" t="str">
        <f t="shared" si="58"/>
        <v/>
      </c>
      <c r="BT59" s="57" t="str">
        <f t="shared" si="59"/>
        <v/>
      </c>
    </row>
    <row r="60" spans="1:77" ht="14.25" customHeight="1" thickTop="1" thickBot="1" x14ac:dyDescent="0.3">
      <c r="A60" s="60"/>
      <c r="B60" s="60"/>
      <c r="C60" s="60"/>
      <c r="D60" s="60"/>
      <c r="E60" s="60"/>
      <c r="F60" s="60"/>
      <c r="BL60" s="53">
        <v>56</v>
      </c>
      <c r="BM60" s="62">
        <v>83</v>
      </c>
      <c r="BN60" s="62" t="s">
        <v>1003</v>
      </c>
      <c r="BR60" s="59" t="str">
        <f>IFERROR(IF(VLOOKUP($D$1,ورقة4!$A$3:$BD$6161,MATCH(BM60,ورقة4!$A$2:$BD$2,0),0)=0,"",VLOOKUP($D$1,ورقة4!$A$3:$BD$6161,MATCH(BM60,ورقة4!$A$2:$BD$2,0),0)),"")</f>
        <v/>
      </c>
      <c r="BS60" s="54" t="str">
        <f t="shared" si="58"/>
        <v/>
      </c>
      <c r="BT60" s="57" t="str">
        <f t="shared" si="59"/>
        <v/>
      </c>
    </row>
    <row r="61" spans="1:77" ht="14.25" customHeight="1" thickBot="1" x14ac:dyDescent="0.3">
      <c r="A61" s="60"/>
      <c r="B61" s="60"/>
      <c r="C61" s="60"/>
      <c r="D61" s="60"/>
      <c r="E61" s="60"/>
      <c r="F61" s="60"/>
      <c r="BL61" s="129">
        <v>57</v>
      </c>
      <c r="BM61" s="62">
        <v>84</v>
      </c>
      <c r="BN61" s="62" t="s">
        <v>972</v>
      </c>
      <c r="BR61" s="59" t="str">
        <f>IFERROR(IF(VLOOKUP($D$1,ورقة4!$A$3:$BD$6161,MATCH(BM61,ورقة4!$A$2:$BD$2,0),0)=0,"",VLOOKUP($D$1,ورقة4!$A$3:$BD$6161,MATCH(BM61,ورقة4!$A$2:$BD$2,0),0)),"")</f>
        <v/>
      </c>
      <c r="BS61" s="54" t="str">
        <f t="shared" si="58"/>
        <v/>
      </c>
      <c r="BT61" s="57" t="str">
        <f t="shared" si="59"/>
        <v/>
      </c>
    </row>
    <row r="62" spans="1:77" ht="14.25" customHeight="1" x14ac:dyDescent="0.25">
      <c r="A62" s="60"/>
      <c r="B62" s="60"/>
      <c r="C62" s="60"/>
      <c r="D62" s="60"/>
      <c r="E62" s="60"/>
      <c r="F62" s="60"/>
      <c r="BL62" s="53">
        <v>58</v>
      </c>
      <c r="BM62" s="62" t="str">
        <f>IF(U13&lt;&gt;0,U13,"a8")</f>
        <v>a8</v>
      </c>
      <c r="BN62" s="62" t="str">
        <f>V13</f>
        <v>اختر اسم المقرر الاختياري من السنة الرابعة</v>
      </c>
      <c r="BR62" s="59" t="str">
        <f>IFERROR(IF(VLOOKUP($D$1,ورقة4!$A$3:$BD$6161,MATCH(BM62,ورقة4!$A$2:$BD$2,0),0)=0,"",VLOOKUP($D$1,ورقة4!$A$3:$BD$6161,MATCH(BM62,ورقة4!$A$2:$BD$2,0),0)),"")</f>
        <v/>
      </c>
      <c r="BS62" s="54" t="str">
        <f t="shared" si="58"/>
        <v/>
      </c>
      <c r="BT62" s="57" t="str">
        <f t="shared" si="59"/>
        <v/>
      </c>
    </row>
    <row r="63" spans="1:77" ht="14.25" customHeight="1" x14ac:dyDescent="0.25">
      <c r="A63" s="60"/>
      <c r="B63" s="60"/>
      <c r="C63" s="60"/>
      <c r="D63" s="60"/>
      <c r="E63" s="60"/>
      <c r="F63" s="60"/>
      <c r="BT63" s="57"/>
    </row>
    <row r="64" spans="1:77" ht="14.25" customHeight="1" x14ac:dyDescent="0.25">
      <c r="A64" s="60"/>
      <c r="B64" s="60"/>
      <c r="C64" s="60"/>
      <c r="D64" s="60"/>
      <c r="E64" s="60"/>
      <c r="F64" s="60"/>
    </row>
    <row r="65" spans="1:6" ht="14.25" customHeight="1" x14ac:dyDescent="0.25">
      <c r="A65" s="60"/>
      <c r="B65" s="60"/>
      <c r="C65" s="60"/>
      <c r="D65" s="60"/>
      <c r="E65" s="60"/>
      <c r="F65" s="60"/>
    </row>
  </sheetData>
  <sheetProtection algorithmName="SHA-512" hashValue="1EayYlLUO4s1PnP4+Z2/10HaYLXsg9B7VH7dJ+X6ruwgNRsIVSLxa3PlqWUxngQY0i0B1lNOuge775SLTF8AIw==" saltValue="PhDOAdN+CuQ7wVRHzVlrKA==" spinCount="100000" sheet="1" selectLockedCells="1"/>
  <mergeCells count="136">
    <mergeCell ref="V29:AA29"/>
    <mergeCell ref="J2:L2"/>
    <mergeCell ref="G2:I2"/>
    <mergeCell ref="AE5:AG5"/>
    <mergeCell ref="V9:AA9"/>
    <mergeCell ref="V10:AA10"/>
    <mergeCell ref="V12:AA12"/>
    <mergeCell ref="V13:AA13"/>
    <mergeCell ref="K26:R26"/>
    <mergeCell ref="K27:R27"/>
    <mergeCell ref="K17:R17"/>
    <mergeCell ref="K18:R18"/>
    <mergeCell ref="K19:R19"/>
    <mergeCell ref="K20:R20"/>
    <mergeCell ref="K21:R21"/>
    <mergeCell ref="K22:R22"/>
    <mergeCell ref="K23:R23"/>
    <mergeCell ref="K9:R9"/>
    <mergeCell ref="K10:R10"/>
    <mergeCell ref="K11:R11"/>
    <mergeCell ref="K12:R12"/>
    <mergeCell ref="K13:R13"/>
    <mergeCell ref="V11:AA11"/>
    <mergeCell ref="S3:U3"/>
    <mergeCell ref="AH1:AL1"/>
    <mergeCell ref="AB2:AD2"/>
    <mergeCell ref="AB1:AD1"/>
    <mergeCell ref="AB3:AD3"/>
    <mergeCell ref="AB4:AD4"/>
    <mergeCell ref="AE1:AG1"/>
    <mergeCell ref="AE3:AG3"/>
    <mergeCell ref="V1:X1"/>
    <mergeCell ref="P5:R5"/>
    <mergeCell ref="AB5:AD5"/>
    <mergeCell ref="S5:U5"/>
    <mergeCell ref="V5:X5"/>
    <mergeCell ref="Y5:AA5"/>
    <mergeCell ref="S1:U1"/>
    <mergeCell ref="Y1:AA1"/>
    <mergeCell ref="M5:O5"/>
    <mergeCell ref="AH2:AJ2"/>
    <mergeCell ref="AK2:AL2"/>
    <mergeCell ref="AH4:AL4"/>
    <mergeCell ref="AE4:AG4"/>
    <mergeCell ref="AE2:AG2"/>
    <mergeCell ref="AH3:AL3"/>
    <mergeCell ref="V4:X4"/>
    <mergeCell ref="Y2:AA2"/>
    <mergeCell ref="Y4:AA4"/>
    <mergeCell ref="S2:U2"/>
    <mergeCell ref="Y3:AA3"/>
    <mergeCell ref="V2:X2"/>
    <mergeCell ref="V3:X3"/>
    <mergeCell ref="S4:U4"/>
    <mergeCell ref="A5:C5"/>
    <mergeCell ref="P1:R1"/>
    <mergeCell ref="P2:R2"/>
    <mergeCell ref="P3:R3"/>
    <mergeCell ref="P4:R4"/>
    <mergeCell ref="G4:I4"/>
    <mergeCell ref="G1:I1"/>
    <mergeCell ref="J1:L1"/>
    <mergeCell ref="G3:I3"/>
    <mergeCell ref="J3:L3"/>
    <mergeCell ref="J4:L4"/>
    <mergeCell ref="A1:C1"/>
    <mergeCell ref="A2:C2"/>
    <mergeCell ref="A3:C3"/>
    <mergeCell ref="A4:C4"/>
    <mergeCell ref="M1:O1"/>
    <mergeCell ref="M2:O2"/>
    <mergeCell ref="M3:O3"/>
    <mergeCell ref="M4:O4"/>
    <mergeCell ref="D4:F4"/>
    <mergeCell ref="D1:F1"/>
    <mergeCell ref="D3:F3"/>
    <mergeCell ref="D2:F2"/>
    <mergeCell ref="D5:L5"/>
    <mergeCell ref="K14:R14"/>
    <mergeCell ref="K15:R15"/>
    <mergeCell ref="J7:AA7"/>
    <mergeCell ref="K8:T8"/>
    <mergeCell ref="AC10:AG10"/>
    <mergeCell ref="V24:AA24"/>
    <mergeCell ref="K24:R24"/>
    <mergeCell ref="K25:R25"/>
    <mergeCell ref="K16:R16"/>
    <mergeCell ref="AC18:AG18"/>
    <mergeCell ref="AC14:AG14"/>
    <mergeCell ref="AC15:AG15"/>
    <mergeCell ref="AC16:AG16"/>
    <mergeCell ref="V18:AA18"/>
    <mergeCell ref="V19:AA19"/>
    <mergeCell ref="V20:AA20"/>
    <mergeCell ref="V8:AA8"/>
    <mergeCell ref="V27:AA27"/>
    <mergeCell ref="AH10:AJ10"/>
    <mergeCell ref="AC7:AG7"/>
    <mergeCell ref="AH7:AJ7"/>
    <mergeCell ref="AH17:AJ17"/>
    <mergeCell ref="AH18:AJ18"/>
    <mergeCell ref="AH15:AJ15"/>
    <mergeCell ref="AH16:AJ16"/>
    <mergeCell ref="AH14:AJ14"/>
    <mergeCell ref="AH8:AJ8"/>
    <mergeCell ref="AH9:AJ9"/>
    <mergeCell ref="AH12:AJ12"/>
    <mergeCell ref="AC11:AG11"/>
    <mergeCell ref="AH11:AJ11"/>
    <mergeCell ref="AC8:AG8"/>
    <mergeCell ref="AC9:AG9"/>
    <mergeCell ref="AC12:AG12"/>
    <mergeCell ref="V28:AA28"/>
    <mergeCell ref="V16:AA16"/>
    <mergeCell ref="V17:AA17"/>
    <mergeCell ref="K35:R35"/>
    <mergeCell ref="AC20:AJ20"/>
    <mergeCell ref="V23:AA23"/>
    <mergeCell ref="AC13:AG13"/>
    <mergeCell ref="AH13:AJ13"/>
    <mergeCell ref="AC17:AG17"/>
    <mergeCell ref="AC19:AG19"/>
    <mergeCell ref="AH19:AJ19"/>
    <mergeCell ref="V22:AA22"/>
    <mergeCell ref="V21:AA21"/>
    <mergeCell ref="K28:R28"/>
    <mergeCell ref="K29:R29"/>
    <mergeCell ref="K30:R30"/>
    <mergeCell ref="K31:R31"/>
    <mergeCell ref="K32:R32"/>
    <mergeCell ref="K33:R33"/>
    <mergeCell ref="K34:R34"/>
    <mergeCell ref="V14:AA14"/>
    <mergeCell ref="V15:AA15"/>
    <mergeCell ref="V25:AA25"/>
    <mergeCell ref="V26:AA26"/>
  </mergeCells>
  <phoneticPr fontId="41" type="noConversion"/>
  <conditionalFormatting sqref="J9:J34 S9:T34">
    <cfRule type="expression" dxfId="15" priority="39">
      <formula>OR($K9=$BN$5,$K9=$BN$13,$K9=$BN$20,$K9=$BN$28,$K9=$BN$35,$K9=$BN$42,$K9=$BN$49,$K9=$BN$49,$K9=$BN$56)</formula>
    </cfRule>
  </conditionalFormatting>
  <conditionalFormatting sqref="J9:J34">
    <cfRule type="expression" dxfId="14" priority="3">
      <formula>$K9=""</formula>
    </cfRule>
  </conditionalFormatting>
  <conditionalFormatting sqref="K8 K9:R34">
    <cfRule type="containsBlanks" dxfId="13" priority="12">
      <formula>LEN(TRIM(K8))=0</formula>
    </cfRule>
  </conditionalFormatting>
  <conditionalFormatting sqref="K9:R34">
    <cfRule type="containsText" dxfId="12" priority="17" operator="containsText" text="مقررات">
      <formula>NOT(ISERROR(SEARCH("مقررات",K9)))</formula>
    </cfRule>
  </conditionalFormatting>
  <conditionalFormatting sqref="S9:T34">
    <cfRule type="expression" dxfId="11" priority="40">
      <formula>$K9=""</formula>
    </cfRule>
  </conditionalFormatting>
  <conditionalFormatting sqref="V16:AA17">
    <cfRule type="expression" dxfId="10" priority="1">
      <formula>$F$37&lt;&gt;$G$37</formula>
    </cfRule>
  </conditionalFormatting>
  <dataValidations count="10">
    <dataValidation type="list" allowBlank="1" showInputMessage="1" showErrorMessage="1" sqref="AH13:AJ13" xr:uid="{00000000-0002-0000-0200-000000000000}">
      <formula1>$BS$1:$BS$2</formula1>
    </dataValidation>
    <dataValidation type="list" allowBlank="1" showInputMessage="1" showErrorMessage="1" sqref="D5:L5" xr:uid="{00000000-0002-0000-0200-000001000000}">
      <formula1>$AO$1:$AO$8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34" xr:uid="{A8FFC949-4939-443F-9FCA-06DB0D4EAB6E}">
      <formula1>AND($AN$1=0,T34=1)</formula1>
    </dataValidation>
    <dataValidation type="list" allowBlank="1" showInputMessage="1" showErrorMessage="1" sqref="V15" xr:uid="{00000000-0002-0000-0200-000004000000}">
      <formula1>$BT$1:$BT$2</formula1>
    </dataValidation>
    <dataValidation type="list" allowBlank="1" showInputMessage="1" showErrorMessage="1" sqref="V10:AA10" xr:uid="{CF383D2F-BE6A-4228-9EE6-4D8F5E9F832A}">
      <formula1>$BV$6:$BV$12</formula1>
    </dataValidation>
    <dataValidation type="list" allowBlank="1" showInputMessage="1" showErrorMessage="1" sqref="V11:AA11" xr:uid="{6029BD00-7809-4436-B81B-A79B68844CFD}">
      <formula1>$BV$13:$BV$19</formula1>
    </dataValidation>
    <dataValidation type="list" allowBlank="1" showInputMessage="1" showErrorMessage="1" sqref="V12:AA12" xr:uid="{3D49B479-AA24-45FB-863B-A37C9771AECF}">
      <formula1>$BV$20:$BV$28</formula1>
    </dataValidation>
    <dataValidation type="list" allowBlank="1" showInputMessage="1" showErrorMessage="1" sqref="V13:AA13" xr:uid="{657B107F-7144-4E91-A851-73DD71CBB639}">
      <formula1>$BV$29:$BV$35</formula1>
    </dataValidation>
    <dataValidation type="custom" allowBlank="1" showInputMessage="1" showErrorMessage="1" errorTitle="اقرأ رسالة الخطأ" error="يجب أن تتأكد أولاً بأن جميع البيانات المطلوبة ممتلئة بالمعلومات الصحيحة دون أية نقص، ثم اضغط على الرقم (1) لتتمكن من اختيار المقرر_x000a_كما يجب عليك أولأ أن تختار اسم المقرر الاختياري من القائمة الجانبية" sqref="T10:T33" xr:uid="{7059628A-C862-4F26-A550-5F1EAC314281}">
      <formula1>AND($AN$1=0,T10=1,J10&lt;205)</formula1>
    </dataValidation>
    <dataValidation type="list" allowBlank="1" showInputMessage="1" showErrorMessage="1" sqref="V17:AA17" xr:uid="{C0F929EA-E901-4400-92A5-3FB708E30F85}">
      <formula1>$BF$1:$BF$7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J51"/>
  <sheetViews>
    <sheetView rightToLeft="1" topLeftCell="B20" zoomScale="90" zoomScaleNormal="90" workbookViewId="0">
      <selection activeCell="G40" sqref="G40:R40"/>
    </sheetView>
  </sheetViews>
  <sheetFormatPr defaultColWidth="8.8984375" defaultRowHeight="15" x14ac:dyDescent="0.25"/>
  <cols>
    <col min="1" max="1" width="1.296875" style="1" customWidth="1"/>
    <col min="2" max="4" width="5.69921875" style="1" customWidth="1"/>
    <col min="5" max="8" width="5.69921875" style="8" customWidth="1"/>
    <col min="9" max="12" width="5.69921875" style="1" customWidth="1"/>
    <col min="13" max="15" width="5.69921875" style="8" customWidth="1"/>
    <col min="16" max="18" width="5.69921875" style="1" customWidth="1"/>
    <col min="19" max="19" width="1.296875" style="1" customWidth="1"/>
    <col min="20" max="20" width="0.59765625" style="133" customWidth="1"/>
    <col min="21" max="21" width="6" style="133" hidden="1" customWidth="1"/>
    <col min="22" max="22" width="3" style="133" hidden="1" customWidth="1"/>
    <col min="23" max="23" width="6" style="133" hidden="1" customWidth="1"/>
    <col min="24" max="25" width="3" style="133" hidden="1" customWidth="1"/>
    <col min="26" max="26" width="12.296875" style="133" hidden="1" customWidth="1"/>
    <col min="27" max="27" width="3" style="133" hidden="1" customWidth="1"/>
    <col min="28" max="28" width="1.09765625" style="133" hidden="1" customWidth="1"/>
    <col min="29" max="29" width="8.8984375" style="133" customWidth="1"/>
    <col min="30" max="30" width="8.8984375" style="1"/>
    <col min="31" max="31" width="30.19921875" style="1" customWidth="1"/>
    <col min="32" max="16383" width="8.8984375" style="1"/>
    <col min="16384" max="16384" width="9.765625E-2" style="1" customWidth="1"/>
  </cols>
  <sheetData>
    <row r="1" spans="2:36" ht="18.600000000000001" customHeight="1" thickTop="1" thickBot="1" x14ac:dyDescent="0.3">
      <c r="B1" s="324">
        <f ca="1">NOW()</f>
        <v>45712.528149189813</v>
      </c>
      <c r="C1" s="324"/>
      <c r="D1" s="324"/>
      <c r="E1" s="324"/>
      <c r="F1" s="375" t="s">
        <v>3512</v>
      </c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AC1" s="144"/>
      <c r="AD1" s="356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E1" s="357"/>
      <c r="AF1" s="357"/>
      <c r="AG1" s="357"/>
      <c r="AH1" s="358"/>
      <c r="AI1" s="69"/>
      <c r="AJ1" s="68">
        <f>COUNT(AA3:AA25)</f>
        <v>0</v>
      </c>
    </row>
    <row r="2" spans="2:36" s="160" customFormat="1" ht="24.6" customHeight="1" thickBot="1" x14ac:dyDescent="0.3">
      <c r="B2" s="325" t="s">
        <v>148</v>
      </c>
      <c r="C2" s="326"/>
      <c r="D2" s="401">
        <f>'إختيار المقررات'!D1</f>
        <v>0</v>
      </c>
      <c r="E2" s="401"/>
      <c r="F2" s="401"/>
      <c r="G2" s="326" t="s">
        <v>149</v>
      </c>
      <c r="H2" s="326"/>
      <c r="I2" s="401" t="e">
        <f>'إختيار المقررات'!D2</f>
        <v>#N/A</v>
      </c>
      <c r="J2" s="401"/>
      <c r="K2" s="401"/>
      <c r="L2" s="326" t="s">
        <v>80</v>
      </c>
      <c r="M2" s="326"/>
      <c r="N2" s="326"/>
      <c r="O2" s="410" t="str">
        <f>'إختيار المقررات'!J1</f>
        <v/>
      </c>
      <c r="P2" s="410"/>
      <c r="Q2" s="410"/>
      <c r="R2" s="411"/>
      <c r="T2" s="138"/>
      <c r="U2" s="138"/>
      <c r="V2" s="138"/>
      <c r="W2" s="138"/>
      <c r="X2" s="138"/>
      <c r="Y2" s="138"/>
      <c r="Z2" s="138"/>
      <c r="AA2" s="138"/>
      <c r="AB2" s="138"/>
      <c r="AC2" s="144"/>
      <c r="AD2" s="359"/>
      <c r="AE2" s="360"/>
      <c r="AF2" s="360"/>
      <c r="AG2" s="360"/>
      <c r="AH2" s="361"/>
      <c r="AI2" s="70" t="s">
        <v>960</v>
      </c>
    </row>
    <row r="3" spans="2:36" s="160" customFormat="1" ht="16.2" customHeight="1" thickTop="1" thickBot="1" x14ac:dyDescent="0.3">
      <c r="B3" s="327" t="s">
        <v>81</v>
      </c>
      <c r="C3" s="328"/>
      <c r="D3" s="402" t="str">
        <f>'إختيار المقررات'!P1</f>
        <v/>
      </c>
      <c r="E3" s="402"/>
      <c r="F3" s="402"/>
      <c r="G3" s="328" t="s">
        <v>82</v>
      </c>
      <c r="H3" s="328"/>
      <c r="I3" s="402" t="str">
        <f>'إختيار المقررات'!V1</f>
        <v/>
      </c>
      <c r="J3" s="402"/>
      <c r="K3" s="402"/>
      <c r="L3" s="328" t="s">
        <v>152</v>
      </c>
      <c r="M3" s="328"/>
      <c r="N3" s="328"/>
      <c r="O3" s="406" t="e">
        <f>'إختيار المقررات'!AH1</f>
        <v>#N/A</v>
      </c>
      <c r="P3" s="406"/>
      <c r="Q3" s="406"/>
      <c r="R3" s="407"/>
      <c r="T3" s="138"/>
      <c r="U3" s="138">
        <f>16/3</f>
        <v>5.333333333333333</v>
      </c>
      <c r="V3" s="138"/>
      <c r="W3" s="138">
        <f>IF(Z3&lt;&gt;"",1,"")</f>
        <v>1</v>
      </c>
      <c r="X3" s="138">
        <v>1</v>
      </c>
      <c r="Y3" s="138">
        <f>IF(Z3&lt;&gt;"",X3,"")</f>
        <v>1</v>
      </c>
      <c r="Z3" s="138" t="str">
        <f>IF(LEN(O2)&lt;2,L2,"")</f>
        <v>الاسم والكنية:</v>
      </c>
      <c r="AA3" s="138" t="str">
        <f>IFERROR(SMALL($Y$3:$Y$26,X3),"")</f>
        <v/>
      </c>
      <c r="AB3" s="138"/>
      <c r="AC3" s="144"/>
      <c r="AD3" s="69"/>
      <c r="AE3" s="362" t="str">
        <f t="shared" ref="AE3:AE14" si="0">IFERROR(VLOOKUP(AA3,$X$3:$Z$26,3,0),"")</f>
        <v/>
      </c>
      <c r="AF3" s="362"/>
      <c r="AG3" s="362"/>
      <c r="AH3" s="69"/>
      <c r="AI3" s="69"/>
    </row>
    <row r="4" spans="2:36" s="160" customFormat="1" ht="16.2" customHeight="1" thickTop="1" thickBot="1" x14ac:dyDescent="0.3">
      <c r="B4" s="327" t="s">
        <v>151</v>
      </c>
      <c r="C4" s="328"/>
      <c r="D4" s="403" t="e">
        <f>'إختيار المقررات'!AB1</f>
        <v>#N/A</v>
      </c>
      <c r="E4" s="403"/>
      <c r="F4" s="403"/>
      <c r="G4" s="328" t="s">
        <v>154</v>
      </c>
      <c r="H4" s="328"/>
      <c r="I4" s="402" t="e">
        <f>'إختيار المقررات'!P3</f>
        <v>#N/A</v>
      </c>
      <c r="J4" s="402"/>
      <c r="K4" s="402"/>
      <c r="L4" s="328" t="s">
        <v>155</v>
      </c>
      <c r="M4" s="328"/>
      <c r="N4" s="328"/>
      <c r="O4" s="406" t="e">
        <f>'إختيار المقررات'!AB3</f>
        <v>#N/A</v>
      </c>
      <c r="P4" s="406"/>
      <c r="Q4" s="406"/>
      <c r="R4" s="407"/>
      <c r="T4" s="138"/>
      <c r="U4" s="138"/>
      <c r="V4" s="138"/>
      <c r="W4" s="138"/>
      <c r="X4" s="138">
        <v>2</v>
      </c>
      <c r="Y4" s="138">
        <f t="shared" ref="Y4:Y29" si="1">IF(Z4&lt;&gt;"",X4,"")</f>
        <v>2</v>
      </c>
      <c r="Z4" s="138" t="str">
        <f>IF(LEN(D3)&lt;2,B3,"")</f>
        <v>اسم الاب:</v>
      </c>
      <c r="AA4" s="161" t="str">
        <f>IFERROR(SMALL($Y$3:$Y$26,X4),"")</f>
        <v/>
      </c>
      <c r="AB4" s="138"/>
      <c r="AC4" s="144"/>
      <c r="AD4" s="69"/>
      <c r="AE4" s="362" t="str">
        <f t="shared" si="0"/>
        <v/>
      </c>
      <c r="AF4" s="362"/>
      <c r="AG4" s="362"/>
      <c r="AH4" s="69"/>
      <c r="AI4" s="69"/>
    </row>
    <row r="5" spans="2:36" s="160" customFormat="1" ht="16.2" customHeight="1" thickTop="1" thickBot="1" x14ac:dyDescent="0.3">
      <c r="B5" s="327" t="s">
        <v>150</v>
      </c>
      <c r="C5" s="328"/>
      <c r="D5" s="402" t="e">
        <f>'إختيار المقررات'!D3</f>
        <v>#N/A</v>
      </c>
      <c r="E5" s="402"/>
      <c r="F5" s="402"/>
      <c r="G5" s="328" t="s">
        <v>153</v>
      </c>
      <c r="H5" s="328"/>
      <c r="I5" s="402" t="e">
        <f>'إختيار المقررات'!J3</f>
        <v>#N/A</v>
      </c>
      <c r="J5" s="402"/>
      <c r="K5" s="402"/>
      <c r="L5" s="328" t="s">
        <v>156</v>
      </c>
      <c r="M5" s="328"/>
      <c r="N5" s="328"/>
      <c r="O5" s="406" t="e">
        <f>'إختيار المقررات'!AH3</f>
        <v>#N/A</v>
      </c>
      <c r="P5" s="406"/>
      <c r="Q5" s="406"/>
      <c r="R5" s="407"/>
      <c r="T5" s="138"/>
      <c r="U5" s="138"/>
      <c r="V5" s="138"/>
      <c r="W5" s="138"/>
      <c r="X5" s="138">
        <v>3</v>
      </c>
      <c r="Y5" s="138">
        <f t="shared" si="1"/>
        <v>3</v>
      </c>
      <c r="Z5" s="138" t="str">
        <f>IF(LEN(I3)&lt;2,G3,"")</f>
        <v>اسم الام:</v>
      </c>
      <c r="AA5" s="161" t="str">
        <f>IFERROR(SMALL($Y$3:$Y$26,X5),"")</f>
        <v/>
      </c>
      <c r="AB5" s="138"/>
      <c r="AC5" s="144"/>
      <c r="AD5" s="69"/>
      <c r="AE5" s="362" t="str">
        <f t="shared" si="0"/>
        <v/>
      </c>
      <c r="AF5" s="362"/>
      <c r="AG5" s="362"/>
      <c r="AH5" s="69"/>
      <c r="AI5" s="69"/>
    </row>
    <row r="6" spans="2:36" s="160" customFormat="1" ht="16.2" customHeight="1" thickTop="1" thickBot="1" x14ac:dyDescent="0.3">
      <c r="B6" s="327" t="s">
        <v>157</v>
      </c>
      <c r="C6" s="328"/>
      <c r="D6" s="402" t="e">
        <f>'إختيار المقررات'!D4</f>
        <v>#N/A</v>
      </c>
      <c r="E6" s="402"/>
      <c r="F6" s="402"/>
      <c r="G6" s="328" t="s">
        <v>158</v>
      </c>
      <c r="H6" s="328"/>
      <c r="I6" s="402" t="e">
        <f>'إختيار المقررات'!P4</f>
        <v>#N/A</v>
      </c>
      <c r="J6" s="402"/>
      <c r="K6" s="402"/>
      <c r="L6" s="328" t="s">
        <v>159</v>
      </c>
      <c r="M6" s="328"/>
      <c r="N6" s="328"/>
      <c r="O6" s="406" t="e">
        <f>'إختيار المقررات'!J4</f>
        <v>#N/A</v>
      </c>
      <c r="P6" s="406"/>
      <c r="Q6" s="406"/>
      <c r="R6" s="407"/>
      <c r="T6" s="138"/>
      <c r="U6" s="138"/>
      <c r="V6" s="138"/>
      <c r="W6" s="138"/>
      <c r="X6" s="138">
        <v>4</v>
      </c>
      <c r="Y6" s="138" t="e">
        <f t="shared" si="1"/>
        <v>#N/A</v>
      </c>
      <c r="Z6" s="138" t="e">
        <f>IF(LEN(O3)&lt;2,L3,"")</f>
        <v>#N/A</v>
      </c>
      <c r="AA6" s="161" t="str">
        <f>IFERROR(SMALL($Y$3:$Y$26,X6),"")</f>
        <v/>
      </c>
      <c r="AB6" s="138"/>
      <c r="AC6" s="144"/>
      <c r="AD6" s="69"/>
      <c r="AE6" s="362" t="str">
        <f t="shared" si="0"/>
        <v/>
      </c>
      <c r="AF6" s="362"/>
      <c r="AG6" s="362"/>
      <c r="AH6" s="69"/>
      <c r="AI6" s="69"/>
    </row>
    <row r="7" spans="2:36" s="160" customFormat="1" ht="16.2" customHeight="1" thickTop="1" thickBot="1" x14ac:dyDescent="0.3">
      <c r="B7" s="327" t="s">
        <v>160</v>
      </c>
      <c r="C7" s="328"/>
      <c r="D7" s="404">
        <f>'إختيار المقررات'!V4</f>
        <v>0</v>
      </c>
      <c r="E7" s="402"/>
      <c r="F7" s="402"/>
      <c r="G7" s="328" t="s">
        <v>161</v>
      </c>
      <c r="H7" s="328"/>
      <c r="I7" s="404">
        <f>'إختيار المقررات'!AB4</f>
        <v>0</v>
      </c>
      <c r="J7" s="402"/>
      <c r="K7" s="402"/>
      <c r="L7" s="328"/>
      <c r="M7" s="328"/>
      <c r="N7" s="328"/>
      <c r="O7" s="406"/>
      <c r="P7" s="406"/>
      <c r="Q7" s="406"/>
      <c r="R7" s="407"/>
      <c r="T7" s="138"/>
      <c r="U7" s="138"/>
      <c r="V7" s="138"/>
      <c r="W7" s="138"/>
      <c r="X7" s="138">
        <v>5</v>
      </c>
      <c r="Y7" s="138" t="e">
        <f t="shared" si="1"/>
        <v>#N/A</v>
      </c>
      <c r="Z7" s="138" t="e">
        <f>IF(LEN(D4)&lt;2,B4,"")</f>
        <v>#N/A</v>
      </c>
      <c r="AA7" s="161" t="str">
        <f t="shared" ref="AA7:AA21" si="2">IFERROR(SMALL($Y$3:$Y$26,X7),"")</f>
        <v/>
      </c>
      <c r="AB7" s="138"/>
      <c r="AC7" s="144"/>
      <c r="AD7" s="69"/>
      <c r="AE7" s="362" t="str">
        <f t="shared" si="0"/>
        <v/>
      </c>
      <c r="AF7" s="362"/>
      <c r="AG7" s="362"/>
      <c r="AH7" s="69"/>
      <c r="AI7" s="69"/>
    </row>
    <row r="8" spans="2:36" s="160" customFormat="1" ht="16.2" customHeight="1" thickTop="1" thickBot="1" x14ac:dyDescent="0.3">
      <c r="B8" s="327" t="e">
        <f>'إختيار المقررات'!J2</f>
        <v>#N/A</v>
      </c>
      <c r="C8" s="328"/>
      <c r="D8" s="402" t="s">
        <v>88</v>
      </c>
      <c r="E8" s="402"/>
      <c r="F8" s="402"/>
      <c r="G8" s="328" t="e">
        <f>'إختيار المقررات'!V2</f>
        <v>#N/A</v>
      </c>
      <c r="H8" s="328"/>
      <c r="I8" s="402" t="s">
        <v>89</v>
      </c>
      <c r="J8" s="402"/>
      <c r="K8" s="402"/>
      <c r="L8" s="328" t="e">
        <f>'إختيار المقررات'!AB2</f>
        <v>#N/A</v>
      </c>
      <c r="M8" s="328"/>
      <c r="N8" s="328"/>
      <c r="O8" s="406" t="s">
        <v>90</v>
      </c>
      <c r="P8" s="406"/>
      <c r="Q8" s="406"/>
      <c r="R8" s="407"/>
      <c r="T8" s="138"/>
      <c r="U8" s="138"/>
      <c r="V8" s="138"/>
      <c r="W8" s="138"/>
      <c r="X8" s="138">
        <v>6</v>
      </c>
      <c r="Y8" s="138" t="e">
        <f>IF(Z8&lt;&gt;"",X8,"")</f>
        <v>#N/A</v>
      </c>
      <c r="Z8" s="138" t="e">
        <f>IF(LEN(I4)&lt;2,G4,"")</f>
        <v>#N/A</v>
      </c>
      <c r="AA8" s="161" t="str">
        <f t="shared" si="2"/>
        <v/>
      </c>
      <c r="AB8" s="138"/>
      <c r="AC8" s="144"/>
      <c r="AD8" s="69"/>
      <c r="AE8" s="362" t="str">
        <f t="shared" si="0"/>
        <v/>
      </c>
      <c r="AF8" s="362"/>
      <c r="AG8" s="362"/>
      <c r="AH8" s="69"/>
      <c r="AI8" s="69"/>
    </row>
    <row r="9" spans="2:36" s="160" customFormat="1" ht="16.2" customHeight="1" thickTop="1" thickBot="1" x14ac:dyDescent="0.3">
      <c r="B9" s="399" t="s">
        <v>1041</v>
      </c>
      <c r="C9" s="400"/>
      <c r="D9" s="405">
        <f>'إختيار المقررات'!AH4</f>
        <v>0</v>
      </c>
      <c r="E9" s="405"/>
      <c r="F9" s="405"/>
      <c r="G9" s="400"/>
      <c r="H9" s="400"/>
      <c r="I9" s="405"/>
      <c r="J9" s="405"/>
      <c r="K9" s="405"/>
      <c r="L9" s="400" t="e">
        <f>'إختيار المقررات'!J2</f>
        <v>#N/A</v>
      </c>
      <c r="M9" s="400"/>
      <c r="N9" s="400"/>
      <c r="O9" s="408" t="s">
        <v>87</v>
      </c>
      <c r="P9" s="408"/>
      <c r="Q9" s="408"/>
      <c r="R9" s="409"/>
      <c r="T9" s="138"/>
      <c r="U9" s="138"/>
      <c r="V9" s="138"/>
      <c r="W9" s="138"/>
      <c r="X9" s="138">
        <v>7</v>
      </c>
      <c r="Y9" s="138" t="e">
        <f t="shared" si="1"/>
        <v>#N/A</v>
      </c>
      <c r="Z9" s="138" t="e">
        <f>IF(LEN(O4)&lt;2,L4,"")</f>
        <v>#N/A</v>
      </c>
      <c r="AA9" s="161" t="str">
        <f t="shared" si="2"/>
        <v/>
      </c>
      <c r="AB9" s="138"/>
      <c r="AC9" s="144"/>
      <c r="AD9" s="69"/>
      <c r="AE9" s="362" t="str">
        <f t="shared" si="0"/>
        <v/>
      </c>
      <c r="AF9" s="362"/>
      <c r="AG9" s="362"/>
      <c r="AH9" s="69"/>
      <c r="AI9" s="69"/>
    </row>
    <row r="10" spans="2:36" ht="24" customHeight="1" thickTop="1" thickBot="1" x14ac:dyDescent="0.3">
      <c r="B10" s="331" t="str">
        <f>IF(AJ1&gt;0,"هذه الاستمارة غير صالحة للتسجيل لعدم اكتمال المعلومات المطلوبة يتوجب عليك ادخال جميع البيانات لتظهر الاستمارة","")</f>
        <v/>
      </c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X10" s="138">
        <v>8</v>
      </c>
      <c r="Y10" s="138" t="e">
        <f t="shared" si="1"/>
        <v>#N/A</v>
      </c>
      <c r="Z10" s="138" t="e">
        <f>IF(LEN(D5)&lt;2,B5,"")</f>
        <v>#N/A</v>
      </c>
      <c r="AA10" s="161" t="str">
        <f t="shared" si="2"/>
        <v/>
      </c>
      <c r="AC10" s="145"/>
      <c r="AD10" s="68"/>
      <c r="AE10" s="362" t="str">
        <f t="shared" si="0"/>
        <v/>
      </c>
      <c r="AF10" s="362"/>
      <c r="AG10" s="362"/>
      <c r="AH10" s="68"/>
      <c r="AI10" s="68"/>
    </row>
    <row r="11" spans="2:36" ht="24" customHeight="1" thickTop="1" thickBot="1" x14ac:dyDescent="0.3"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4"/>
      <c r="T11" s="134"/>
      <c r="U11" s="134"/>
      <c r="X11" s="138">
        <v>9</v>
      </c>
      <c r="Y11" s="138" t="e">
        <f t="shared" si="1"/>
        <v>#N/A</v>
      </c>
      <c r="Z11" s="138" t="e">
        <f>IF(LEN(I5)&lt;2,G5,"")</f>
        <v>#N/A</v>
      </c>
      <c r="AA11" s="161" t="str">
        <f t="shared" si="2"/>
        <v/>
      </c>
      <c r="AC11" s="145"/>
      <c r="AD11" s="68"/>
      <c r="AE11" s="362" t="str">
        <f t="shared" si="0"/>
        <v/>
      </c>
      <c r="AF11" s="362"/>
      <c r="AG11" s="362"/>
      <c r="AH11" s="68"/>
      <c r="AI11" s="68"/>
    </row>
    <row r="12" spans="2:36" ht="18.600000000000001" customHeight="1" thickTop="1" thickBot="1" x14ac:dyDescent="0.3">
      <c r="B12" s="71"/>
      <c r="C12" s="72" t="s">
        <v>113</v>
      </c>
      <c r="D12" s="335" t="s">
        <v>162</v>
      </c>
      <c r="E12" s="336"/>
      <c r="F12" s="336"/>
      <c r="G12" s="336"/>
      <c r="H12" s="336"/>
      <c r="I12" s="337"/>
      <c r="J12" s="71"/>
      <c r="K12" s="72" t="s">
        <v>113</v>
      </c>
      <c r="L12" s="335" t="s">
        <v>162</v>
      </c>
      <c r="M12" s="336"/>
      <c r="N12" s="336"/>
      <c r="O12" s="336"/>
      <c r="P12" s="336"/>
      <c r="Q12" s="337"/>
      <c r="R12" s="73"/>
      <c r="S12" s="5"/>
      <c r="T12" s="135"/>
      <c r="U12" s="136"/>
      <c r="V12" s="133" t="str">
        <f>IFERROR(SMALL('إختيار المقررات'!$F$9:$F$36,'إختيار المقررات'!BL5),"")</f>
        <v/>
      </c>
      <c r="W12" s="133" t="str">
        <f>IFERROR(SMALL('إختيار المقررات'!$BK$6:$BK$52,'إختيار المقررات'!BL5),"")</f>
        <v/>
      </c>
      <c r="X12" s="138">
        <v>10</v>
      </c>
      <c r="Y12" s="138" t="e">
        <f t="shared" si="1"/>
        <v>#N/A</v>
      </c>
      <c r="Z12" s="138" t="e">
        <f>IF(LEN(O5)&lt;2,L5,"")</f>
        <v>#N/A</v>
      </c>
      <c r="AA12" s="161" t="str">
        <f t="shared" si="2"/>
        <v/>
      </c>
      <c r="AC12" s="145"/>
      <c r="AD12" s="68"/>
      <c r="AE12" s="362" t="str">
        <f t="shared" si="0"/>
        <v/>
      </c>
      <c r="AF12" s="362"/>
      <c r="AG12" s="362"/>
      <c r="AH12" s="68"/>
      <c r="AI12" s="68"/>
    </row>
    <row r="13" spans="2:36" ht="18.600000000000001" customHeight="1" thickTop="1" thickBot="1" x14ac:dyDescent="0.3">
      <c r="B13" s="74" t="str">
        <f>IF('إختيار المقررات'!BR58=1,V12,IF('إختيار المقررات'!F28&lt;2,"",V12))</f>
        <v/>
      </c>
      <c r="C13" s="75" t="str">
        <f>IFERROR(IF(B13="","",VLOOKUP(B13,'إختيار المقررات'!$F$10:$J$35,5,0)),"")</f>
        <v/>
      </c>
      <c r="D13" s="329" t="str">
        <f>IFERROR(IF(C13="","",VLOOKUP(C13,'إختيار المقررات'!$J$5:$T$63,2,0)),"")</f>
        <v/>
      </c>
      <c r="E13" s="329"/>
      <c r="F13" s="329"/>
      <c r="G13" s="329"/>
      <c r="H13" s="76" t="str">
        <f>IFERROR(VLOOKUP(D13,'إختيار المقررات'!$K$9:$T$63,9,0),"")</f>
        <v/>
      </c>
      <c r="I13" s="77" t="str">
        <f>IFERROR(IF(D13="","",IF(VLOOKUP(D13,'إختيار المقررات'!$K$9:$T$63,10,0)=0,"",VLOOKUP(D13,'إختيار المقررات'!$K$9:$T$63,10,0))),"")</f>
        <v/>
      </c>
      <c r="J13" s="74" t="str">
        <f>IF(B22="","",V22)</f>
        <v/>
      </c>
      <c r="K13" s="75" t="str">
        <f>IFERROR(IF(J13="","",VLOOKUP(J13,'إختيار المقررات'!$F$10:$J$35,5,0)),"")</f>
        <v/>
      </c>
      <c r="L13" s="329" t="str">
        <f>IFERROR(IF(K13="","",VLOOKUP(K13,'إختيار المقررات'!$J$5:$T$63,2,0)),"")</f>
        <v/>
      </c>
      <c r="M13" s="329"/>
      <c r="N13" s="329"/>
      <c r="O13" s="329"/>
      <c r="P13" s="78" t="str">
        <f>IFERROR(VLOOKUP(L13,'إختيار المقررات'!$K$9:$T$63,9,0),"")</f>
        <v/>
      </c>
      <c r="Q13" s="77" t="str">
        <f>IFERROR(IF(L13="","",IF(VLOOKUP(L13,'إختيار المقررات'!$K$9:$T$63,10,0)=0,"",VLOOKUP(L13,'إختيار المقررات'!$K$9:$T$63,10,0))),"")</f>
        <v/>
      </c>
      <c r="R13" s="97"/>
      <c r="T13" s="137"/>
      <c r="V13" s="133" t="str">
        <f>IFERROR(SMALL('إختيار المقررات'!$F$9:$F$36,'إختيار المقررات'!BL6),"")</f>
        <v/>
      </c>
      <c r="W13" s="133" t="str">
        <f>IFERROR(SMALL('إختيار المقررات'!$BK$6:$BK$52,'إختيار المقررات'!BL6),"")</f>
        <v/>
      </c>
      <c r="X13" s="138">
        <v>11</v>
      </c>
      <c r="Y13" s="138" t="e">
        <f t="shared" si="1"/>
        <v>#N/A</v>
      </c>
      <c r="Z13" s="138" t="e">
        <f>IF(LEN(D6)&lt;2,B6,"")</f>
        <v>#N/A</v>
      </c>
      <c r="AA13" s="161" t="str">
        <f t="shared" si="2"/>
        <v/>
      </c>
      <c r="AC13" s="145"/>
      <c r="AD13" s="68"/>
      <c r="AE13" s="362" t="str">
        <f t="shared" si="0"/>
        <v/>
      </c>
      <c r="AF13" s="362"/>
      <c r="AG13" s="362"/>
      <c r="AH13" s="68"/>
      <c r="AI13" s="68"/>
    </row>
    <row r="14" spans="2:36" ht="18.600000000000001" customHeight="1" thickTop="1" thickBot="1" x14ac:dyDescent="0.3">
      <c r="B14" s="74" t="str">
        <f>IF(B13="","",V13)</f>
        <v/>
      </c>
      <c r="C14" s="75" t="str">
        <f>IFERROR(IF(B14="","",VLOOKUP(B14,'إختيار المقررات'!$F$10:$J$35,5,0)),"")</f>
        <v/>
      </c>
      <c r="D14" s="329" t="str">
        <f>IFERROR(IF(C14="","",VLOOKUP(C14,'إختيار المقررات'!$J$5:$T$63,2,0)),"")</f>
        <v/>
      </c>
      <c r="E14" s="329"/>
      <c r="F14" s="329"/>
      <c r="G14" s="329"/>
      <c r="H14" s="76" t="str">
        <f>IFERROR(VLOOKUP(D14,'إختيار المقررات'!$K$9:$T$63,9,0),"")</f>
        <v/>
      </c>
      <c r="I14" s="77" t="str">
        <f>IFERROR(IF(D14="","",IF(VLOOKUP(D14,'إختيار المقررات'!$K$9:$T$63,10,0)=0,"",VLOOKUP(D14,'إختيار المقررات'!$K$9:$T$63,10,0))),"")</f>
        <v/>
      </c>
      <c r="J14" s="74" t="str">
        <f>IF(J13="","",V23)</f>
        <v/>
      </c>
      <c r="K14" s="75" t="str">
        <f>IFERROR(IF(J14="","",VLOOKUP(J14,'إختيار المقررات'!$F$10:$J$35,5,0)),"")</f>
        <v/>
      </c>
      <c r="L14" s="329" t="str">
        <f>IFERROR(IF(K14="","",VLOOKUP(K14,'إختيار المقررات'!$J$5:$T$63,2,0)),"")</f>
        <v/>
      </c>
      <c r="M14" s="329"/>
      <c r="N14" s="329"/>
      <c r="O14" s="329"/>
      <c r="P14" s="78" t="str">
        <f>IFERROR(VLOOKUP(L14,'إختيار المقررات'!$K$9:$T$63,9,0),"")</f>
        <v/>
      </c>
      <c r="Q14" s="77" t="str">
        <f>IFERROR(IF(L14="","",IF(VLOOKUP(L14,'إختيار المقررات'!$K$9:$T$63,10,0)=0,"",VLOOKUP(L14,'إختيار المقررات'!$K$9:$T$63,10,0))),"")</f>
        <v/>
      </c>
      <c r="R14" s="97"/>
      <c r="S14" s="6"/>
      <c r="T14" s="137"/>
      <c r="U14" s="138"/>
      <c r="V14" s="133" t="str">
        <f>IFERROR(SMALL('إختيار المقررات'!$F$9:$F$36,'إختيار المقررات'!BL7),"")</f>
        <v/>
      </c>
      <c r="W14" s="133" t="str">
        <f>IFERROR(SMALL('إختيار المقررات'!$BK$6:$BK$52,'إختيار المقررات'!BL7),"")</f>
        <v/>
      </c>
      <c r="X14" s="138">
        <v>12</v>
      </c>
      <c r="Y14" s="138" t="e">
        <f t="shared" si="1"/>
        <v>#N/A</v>
      </c>
      <c r="Z14" s="138" t="e">
        <f>IF(LEN(I6)&lt;2,G6,"")</f>
        <v>#N/A</v>
      </c>
      <c r="AA14" s="161" t="str">
        <f t="shared" si="2"/>
        <v/>
      </c>
      <c r="AC14" s="145"/>
      <c r="AD14" s="68"/>
      <c r="AE14" s="362" t="str">
        <f t="shared" si="0"/>
        <v/>
      </c>
      <c r="AF14" s="362"/>
      <c r="AG14" s="362"/>
      <c r="AH14" s="68"/>
      <c r="AI14" s="68"/>
    </row>
    <row r="15" spans="2:36" ht="18.600000000000001" customHeight="1" thickTop="1" thickBot="1" x14ac:dyDescent="0.3">
      <c r="B15" s="74" t="str">
        <f t="shared" ref="B15:B22" si="3">IF(B14="","",V14)</f>
        <v/>
      </c>
      <c r="C15" s="75" t="str">
        <f>IFERROR(IF(B15="","",VLOOKUP(B15,'إختيار المقررات'!$F$10:$J$35,5,0)),"")</f>
        <v/>
      </c>
      <c r="D15" s="329" t="str">
        <f>IFERROR(IF(C15="","",VLOOKUP(C15,'إختيار المقررات'!$J$5:$T$63,2,0)),"")</f>
        <v/>
      </c>
      <c r="E15" s="329"/>
      <c r="F15" s="329"/>
      <c r="G15" s="329"/>
      <c r="H15" s="76" t="str">
        <f>IFERROR(VLOOKUP(D15,'إختيار المقررات'!$K$9:$T$63,9,0),"")</f>
        <v/>
      </c>
      <c r="I15" s="77" t="str">
        <f>IFERROR(IF(D15="","",IF(VLOOKUP(D15,'إختيار المقررات'!$K$9:$T$63,10,0)=0,"",VLOOKUP(D15,'إختيار المقررات'!$K$9:$T$63,10,0))),"")</f>
        <v/>
      </c>
      <c r="J15" s="74" t="str">
        <f t="shared" ref="J15:J22" si="4">IF(J14="","",V24)</f>
        <v/>
      </c>
      <c r="K15" s="75" t="str">
        <f>IFERROR(IF(J15="","",VLOOKUP(J15,'إختيار المقررات'!$F$10:$J$35,5,0)),"")</f>
        <v/>
      </c>
      <c r="L15" s="329" t="str">
        <f>IFERROR(IF(K15="","",VLOOKUP(K15,'إختيار المقررات'!$J$5:$T$63,2,0)),"")</f>
        <v/>
      </c>
      <c r="M15" s="329"/>
      <c r="N15" s="329"/>
      <c r="O15" s="329"/>
      <c r="P15" s="78" t="str">
        <f>IFERROR(VLOOKUP(L15,'إختيار المقررات'!$K$9:$T$63,9,0),"")</f>
        <v/>
      </c>
      <c r="Q15" s="77" t="str">
        <f>IFERROR(IF(L15="","",IF(VLOOKUP(L15,'إختيار المقررات'!$K$9:$T$63,10,0)=0,"",VLOOKUP(L15,'إختيار المقررات'!$K$9:$T$63,10,0))),"")</f>
        <v/>
      </c>
      <c r="R15" s="97"/>
      <c r="S15" s="6"/>
      <c r="T15" s="137"/>
      <c r="U15" s="138"/>
      <c r="V15" s="133" t="str">
        <f>IFERROR(SMALL('إختيار المقررات'!$F$9:$F$36,'إختيار المقررات'!BL8),"")</f>
        <v/>
      </c>
      <c r="W15" s="133" t="str">
        <f>IFERROR(SMALL('إختيار المقررات'!$BK$6:$BK$52,'إختيار المقررات'!BL8),"")</f>
        <v/>
      </c>
      <c r="X15" s="138">
        <v>13</v>
      </c>
      <c r="Y15" s="138" t="e">
        <f t="shared" si="1"/>
        <v>#N/A</v>
      </c>
      <c r="Z15" s="138" t="e">
        <f>IF(LEN(O6)&lt;2,L6,"")</f>
        <v>#N/A</v>
      </c>
      <c r="AA15" s="161" t="str">
        <f t="shared" si="2"/>
        <v/>
      </c>
      <c r="AC15" s="145"/>
      <c r="AD15" s="68"/>
      <c r="AE15" s="362" t="str">
        <f t="shared" ref="AE15:AE20" si="5">IFERROR(VLOOKUP(AA15,$X$3:$Z$26,3,0),"")</f>
        <v/>
      </c>
      <c r="AF15" s="362"/>
      <c r="AG15" s="362"/>
      <c r="AH15" s="68"/>
      <c r="AI15" s="68"/>
    </row>
    <row r="16" spans="2:36" ht="18.600000000000001" customHeight="1" thickTop="1" thickBot="1" x14ac:dyDescent="0.3">
      <c r="B16" s="74" t="str">
        <f t="shared" si="3"/>
        <v/>
      </c>
      <c r="C16" s="75" t="str">
        <f>IFERROR(IF(B16="","",VLOOKUP(B16,'إختيار المقررات'!$F$10:$J$35,5,0)),"")</f>
        <v/>
      </c>
      <c r="D16" s="329" t="str">
        <f>IFERROR(IF(C16="","",VLOOKUP(C16,'إختيار المقررات'!$J$5:$T$63,2,0)),"")</f>
        <v/>
      </c>
      <c r="E16" s="329"/>
      <c r="F16" s="329"/>
      <c r="G16" s="329"/>
      <c r="H16" s="76" t="str">
        <f>IFERROR(VLOOKUP(D16,'إختيار المقررات'!$K$9:$T$63,9,0),"")</f>
        <v/>
      </c>
      <c r="I16" s="77" t="str">
        <f>IFERROR(IF(D16="","",IF(VLOOKUP(D16,'إختيار المقررات'!$K$9:$T$63,10,0)=0,"",VLOOKUP(D16,'إختيار المقررات'!$K$9:$T$63,10,0))),"")</f>
        <v/>
      </c>
      <c r="J16" s="74" t="str">
        <f t="shared" si="4"/>
        <v/>
      </c>
      <c r="K16" s="75" t="str">
        <f>IFERROR(IF(J16="","",VLOOKUP(J16,'إختيار المقررات'!$F$10:$J$35,5,0)),"")</f>
        <v/>
      </c>
      <c r="L16" s="329" t="str">
        <f>IFERROR(IF(K16="","",VLOOKUP(K16,'إختيار المقررات'!$J$5:$T$63,2,0)),"")</f>
        <v/>
      </c>
      <c r="M16" s="329"/>
      <c r="N16" s="329"/>
      <c r="O16" s="329"/>
      <c r="P16" s="78" t="str">
        <f>IFERROR(VLOOKUP(L16,'إختيار المقررات'!$K$9:$T$63,9,0),"")</f>
        <v/>
      </c>
      <c r="Q16" s="77" t="str">
        <f>IFERROR(IF(L16="","",IF(VLOOKUP(L16,'إختيار المقررات'!$K$9:$T$63,10,0)=0,"",VLOOKUP(L16,'إختيار المقررات'!$K$9:$T$63,10,0))),"")</f>
        <v/>
      </c>
      <c r="R16" s="97"/>
      <c r="S16" s="6"/>
      <c r="T16" s="137"/>
      <c r="U16" s="138"/>
      <c r="V16" s="133" t="str">
        <f>IFERROR(SMALL('إختيار المقررات'!$F$9:$F$36,'إختيار المقررات'!BL9),"")</f>
        <v/>
      </c>
      <c r="W16" s="133" t="str">
        <f>IFERROR(SMALL('إختيار المقررات'!$BK$6:$BK$52,'إختيار المقررات'!BL9),"")</f>
        <v/>
      </c>
      <c r="X16" s="138">
        <v>14</v>
      </c>
      <c r="Y16" s="138">
        <f t="shared" si="1"/>
        <v>14</v>
      </c>
      <c r="Z16" s="138" t="str">
        <f>IF(LEN(D7)&lt;2,B7,"")</f>
        <v>الموبايل:</v>
      </c>
      <c r="AA16" s="161" t="str">
        <f t="shared" si="2"/>
        <v/>
      </c>
      <c r="AC16" s="145"/>
      <c r="AD16" s="68"/>
      <c r="AE16" s="362" t="str">
        <f t="shared" si="5"/>
        <v/>
      </c>
      <c r="AF16" s="362"/>
      <c r="AG16" s="362"/>
      <c r="AH16" s="68"/>
      <c r="AI16" s="68"/>
    </row>
    <row r="17" spans="2:35" ht="18.600000000000001" customHeight="1" thickTop="1" thickBot="1" x14ac:dyDescent="0.3">
      <c r="B17" s="74" t="str">
        <f t="shared" si="3"/>
        <v/>
      </c>
      <c r="C17" s="75" t="str">
        <f>IFERROR(IF(B17="","",VLOOKUP(B17,'إختيار المقررات'!$F$10:$J$35,5,0)),"")</f>
        <v/>
      </c>
      <c r="D17" s="329" t="str">
        <f>IFERROR(IF(C17="","",VLOOKUP(C17,'إختيار المقررات'!$J$5:$T$63,2,0)),"")</f>
        <v/>
      </c>
      <c r="E17" s="329"/>
      <c r="F17" s="329"/>
      <c r="G17" s="329"/>
      <c r="H17" s="76" t="str">
        <f>IFERROR(VLOOKUP(D17,'إختيار المقررات'!$K$9:$T$63,9,0),"")</f>
        <v/>
      </c>
      <c r="I17" s="77" t="str">
        <f>IFERROR(IF(D17="","",IF(VLOOKUP(D17,'إختيار المقررات'!$K$9:$T$63,10,0)=0,"",VLOOKUP(D17,'إختيار المقررات'!$K$9:$T$63,10,0))),"")</f>
        <v/>
      </c>
      <c r="J17" s="74" t="str">
        <f t="shared" si="4"/>
        <v/>
      </c>
      <c r="K17" s="75" t="str">
        <f>IFERROR(IF(J17="","",VLOOKUP(J17,'إختيار المقررات'!$F$10:$J$35,5,0)),"")</f>
        <v/>
      </c>
      <c r="L17" s="329" t="str">
        <f>IFERROR(IF(K17="","",VLOOKUP(K17,'إختيار المقررات'!$J$5:$T$63,2,0)),"")</f>
        <v/>
      </c>
      <c r="M17" s="329"/>
      <c r="N17" s="329"/>
      <c r="O17" s="329"/>
      <c r="P17" s="78" t="str">
        <f>IFERROR(VLOOKUP(L17,'إختيار المقررات'!$K$9:$T$63,9,0),"")</f>
        <v/>
      </c>
      <c r="Q17" s="77" t="str">
        <f>IFERROR(IF(L17="","",IF(VLOOKUP(L17,'إختيار المقررات'!$K$9:$T$63,10,0)=0,"",VLOOKUP(L17,'إختيار المقررات'!$K$9:$T$63,10,0))),"")</f>
        <v/>
      </c>
      <c r="R17" s="97"/>
      <c r="S17" s="6"/>
      <c r="T17" s="137"/>
      <c r="U17" s="138"/>
      <c r="V17" s="133" t="str">
        <f>IFERROR(SMALL('إختيار المقررات'!$F$9:$F$36,'إختيار المقررات'!BL10),"")</f>
        <v/>
      </c>
      <c r="W17" s="133" t="str">
        <f>IFERROR(SMALL('إختيار المقررات'!$BK$6:$BK$52,'إختيار المقررات'!BL10),"")</f>
        <v/>
      </c>
      <c r="X17" s="138">
        <v>15</v>
      </c>
      <c r="Y17" s="138">
        <f t="shared" si="1"/>
        <v>15</v>
      </c>
      <c r="Z17" s="138" t="str">
        <f>IF(LEN(I7)&lt;2,G7,"")</f>
        <v>الهاتف:</v>
      </c>
      <c r="AA17" s="161" t="str">
        <f t="shared" si="2"/>
        <v/>
      </c>
      <c r="AC17" s="145"/>
      <c r="AD17" s="68"/>
      <c r="AE17" s="362" t="str">
        <f t="shared" si="5"/>
        <v/>
      </c>
      <c r="AF17" s="362"/>
      <c r="AG17" s="362"/>
      <c r="AH17" s="68"/>
      <c r="AI17" s="68"/>
    </row>
    <row r="18" spans="2:35" ht="18.600000000000001" customHeight="1" thickTop="1" thickBot="1" x14ac:dyDescent="0.3">
      <c r="B18" s="74" t="str">
        <f t="shared" si="3"/>
        <v/>
      </c>
      <c r="C18" s="75" t="str">
        <f>IFERROR(IF(B18="","",VLOOKUP(B18,'إختيار المقررات'!$F$10:$J$35,5,0)),"")</f>
        <v/>
      </c>
      <c r="D18" s="329" t="str">
        <f>IFERROR(IF(C18="","",VLOOKUP(C18,'إختيار المقررات'!$J$5:$T$63,2,0)),"")</f>
        <v/>
      </c>
      <c r="E18" s="329"/>
      <c r="F18" s="329"/>
      <c r="G18" s="329"/>
      <c r="H18" s="76" t="str">
        <f>IFERROR(VLOOKUP(D18,'إختيار المقررات'!$K$9:$T$63,9,0),"")</f>
        <v/>
      </c>
      <c r="I18" s="77" t="str">
        <f>IFERROR(IF(D18="","",IF(VLOOKUP(D18,'إختيار المقررات'!$K$9:$T$63,10,0)=0,"",VLOOKUP(D18,'إختيار المقررات'!$K$9:$T$63,10,0))),"")</f>
        <v/>
      </c>
      <c r="J18" s="74" t="str">
        <f t="shared" si="4"/>
        <v/>
      </c>
      <c r="K18" s="75" t="str">
        <f>IFERROR(IF(J18="","",VLOOKUP(J18,'إختيار المقررات'!$F$10:$J$35,5,0)),"")</f>
        <v/>
      </c>
      <c r="L18" s="329" t="str">
        <f>IFERROR(IF(K18="","",VLOOKUP(K18,'إختيار المقررات'!$J$5:$T$63,2,0)),"")</f>
        <v/>
      </c>
      <c r="M18" s="329"/>
      <c r="N18" s="329"/>
      <c r="O18" s="329"/>
      <c r="P18" s="78" t="str">
        <f>IFERROR(VLOOKUP(L18,'إختيار المقررات'!$K$9:$T$63,9,0),"")</f>
        <v/>
      </c>
      <c r="Q18" s="77" t="str">
        <f>IFERROR(IF(L18="","",IF(VLOOKUP(L18,'إختيار المقررات'!$K$9:$T$63,10,0)=0,"",VLOOKUP(L18,'إختيار المقررات'!$K$9:$T$63,10,0))),"")</f>
        <v/>
      </c>
      <c r="R18" s="97"/>
      <c r="S18" s="6"/>
      <c r="T18" s="137"/>
      <c r="U18" s="138"/>
      <c r="V18" s="133" t="str">
        <f>IFERROR(SMALL('إختيار المقررات'!$F$9:$F$36,'إختيار المقررات'!BL11),"")</f>
        <v/>
      </c>
      <c r="W18" s="133" t="str">
        <f>IFERROR(SMALL('إختيار المقررات'!$BK$6:$BK$52,'إختيار المقررات'!BL11),"")</f>
        <v/>
      </c>
      <c r="X18" s="138">
        <v>16</v>
      </c>
      <c r="Y18" s="138" t="e">
        <f t="shared" si="1"/>
        <v>#N/A</v>
      </c>
      <c r="Z18" s="138" t="e">
        <f>IF(LEN(L8)&lt;2,O8,"")</f>
        <v>#N/A</v>
      </c>
      <c r="AA18" s="161" t="str">
        <f t="shared" si="2"/>
        <v/>
      </c>
      <c r="AC18" s="145"/>
      <c r="AD18" s="68"/>
      <c r="AE18" s="362" t="str">
        <f t="shared" si="5"/>
        <v/>
      </c>
      <c r="AF18" s="362"/>
      <c r="AG18" s="362"/>
      <c r="AH18" s="68"/>
      <c r="AI18" s="68"/>
    </row>
    <row r="19" spans="2:35" ht="18.600000000000001" customHeight="1" thickTop="1" thickBot="1" x14ac:dyDescent="0.3">
      <c r="B19" s="74" t="str">
        <f t="shared" si="3"/>
        <v/>
      </c>
      <c r="C19" s="75" t="str">
        <f>IFERROR(IF(B19="","",VLOOKUP(B19,'إختيار المقررات'!$F$10:$J$35,5,0)),"")</f>
        <v/>
      </c>
      <c r="D19" s="329" t="str">
        <f>IFERROR(IF(C19="","",VLOOKUP(C19,'إختيار المقررات'!$J$5:$T$63,2,0)),"")</f>
        <v/>
      </c>
      <c r="E19" s="329"/>
      <c r="F19" s="329"/>
      <c r="G19" s="329"/>
      <c r="H19" s="76" t="str">
        <f>IFERROR(VLOOKUP(D19,'إختيار المقررات'!$K$9:$T$63,9,0),"")</f>
        <v/>
      </c>
      <c r="I19" s="77" t="str">
        <f>IFERROR(IF(D19="","",IF(VLOOKUP(D19,'إختيار المقررات'!$K$9:$T$63,10,0)=0,"",VLOOKUP(D19,'إختيار المقررات'!$K$9:$T$63,10,0))),"")</f>
        <v/>
      </c>
      <c r="J19" s="74" t="str">
        <f t="shared" si="4"/>
        <v/>
      </c>
      <c r="K19" s="75" t="str">
        <f>IFERROR(IF(J19="","",VLOOKUP(J19,'إختيار المقررات'!$F$10:$J$35,5,0)),"")</f>
        <v/>
      </c>
      <c r="L19" s="329" t="str">
        <f>IFERROR(IF(K19="","",VLOOKUP(K19,'إختيار المقررات'!$J$5:$T$63,2,0)),"")</f>
        <v/>
      </c>
      <c r="M19" s="329"/>
      <c r="N19" s="329"/>
      <c r="O19" s="329"/>
      <c r="P19" s="78" t="str">
        <f>IFERROR(VLOOKUP(L19,'إختيار المقررات'!$K$9:$T$63,9,0),"")</f>
        <v/>
      </c>
      <c r="Q19" s="77" t="str">
        <f>IFERROR(IF(L19="","",IF(VLOOKUP(L19,'إختيار المقررات'!$K$9:$T$63,10,0)=0,"",VLOOKUP(L19,'إختيار المقررات'!$K$9:$T$63,10,0))),"")</f>
        <v/>
      </c>
      <c r="R19" s="97"/>
      <c r="S19" s="6"/>
      <c r="T19" s="137"/>
      <c r="U19" s="138"/>
      <c r="V19" s="133" t="str">
        <f>IFERROR(SMALL('إختيار المقررات'!$F$9:$F$36,'إختيار المقررات'!BL12),"")</f>
        <v/>
      </c>
      <c r="W19" s="133" t="str">
        <f>IFERROR(SMALL('إختيار المقررات'!$BK$6:$BK$52,'إختيار المقررات'!BL12),"")</f>
        <v/>
      </c>
      <c r="X19" s="138">
        <v>17</v>
      </c>
      <c r="Y19" s="138" t="e">
        <f t="shared" si="1"/>
        <v>#N/A</v>
      </c>
      <c r="Z19" s="138" t="e">
        <f>IF(LEN(G8)&lt;2,I8,"")</f>
        <v>#N/A</v>
      </c>
      <c r="AA19" s="161" t="str">
        <f t="shared" si="2"/>
        <v/>
      </c>
      <c r="AC19" s="145"/>
      <c r="AD19" s="68"/>
      <c r="AE19" s="362" t="str">
        <f t="shared" si="5"/>
        <v/>
      </c>
      <c r="AF19" s="362"/>
      <c r="AG19" s="362"/>
      <c r="AH19" s="68"/>
      <c r="AI19" s="68"/>
    </row>
    <row r="20" spans="2:35" ht="18.600000000000001" customHeight="1" thickTop="1" thickBot="1" x14ac:dyDescent="0.3">
      <c r="B20" s="74" t="str">
        <f t="shared" si="3"/>
        <v/>
      </c>
      <c r="C20" s="75" t="str">
        <f>IFERROR(IF(B20="","",VLOOKUP(B20,'إختيار المقررات'!$F$10:$J$35,5,0)),"")</f>
        <v/>
      </c>
      <c r="D20" s="329" t="str">
        <f>IFERROR(IF(C20="","",VLOOKUP(C20,'إختيار المقررات'!$J$5:$T$63,2,0)),"")</f>
        <v/>
      </c>
      <c r="E20" s="329"/>
      <c r="F20" s="329"/>
      <c r="G20" s="329"/>
      <c r="H20" s="76" t="str">
        <f>IFERROR(VLOOKUP(D20,'إختيار المقررات'!$K$9:$T$63,9,0),"")</f>
        <v/>
      </c>
      <c r="I20" s="77" t="str">
        <f>IFERROR(IF(D20="","",IF(VLOOKUP(D20,'إختيار المقررات'!$K$9:$T$63,10,0)=0,"",VLOOKUP(D20,'إختيار المقررات'!$K$9:$T$63,10,0))),"")</f>
        <v/>
      </c>
      <c r="J20" s="74" t="str">
        <f t="shared" si="4"/>
        <v/>
      </c>
      <c r="K20" s="75" t="str">
        <f>IFERROR(IF(J20="","",VLOOKUP(J20,'إختيار المقررات'!$F$10:$J$35,5,0)),"")</f>
        <v/>
      </c>
      <c r="L20" s="329" t="str">
        <f>IFERROR(IF(K20="","",VLOOKUP(K20,'إختيار المقررات'!$J$5:$T$63,2,0)),"")</f>
        <v/>
      </c>
      <c r="M20" s="329"/>
      <c r="N20" s="329"/>
      <c r="O20" s="329"/>
      <c r="P20" s="78" t="str">
        <f>IFERROR(VLOOKUP(L20,'إختيار المقررات'!$K$9:$T$63,9,0),"")</f>
        <v/>
      </c>
      <c r="Q20" s="77" t="str">
        <f>IFERROR(IF(L20="","",IF(VLOOKUP(L20,'إختيار المقررات'!$K$9:$T$63,10,0)=0,"",VLOOKUP(L20,'إختيار المقررات'!$K$9:$T$63,10,0))),"")</f>
        <v/>
      </c>
      <c r="R20" s="97"/>
      <c r="S20" s="6"/>
      <c r="T20" s="137"/>
      <c r="U20" s="138"/>
      <c r="V20" s="133" t="str">
        <f>IFERROR(SMALL('إختيار المقررات'!$F$9:$F$36,'إختيار المقررات'!BL13),"")</f>
        <v/>
      </c>
      <c r="W20" s="133" t="str">
        <f>IFERROR(SMALL('إختيار المقررات'!$BK$6:$BK$52,'إختيار المقررات'!BL13),"")</f>
        <v/>
      </c>
      <c r="X20" s="138">
        <v>18</v>
      </c>
      <c r="Y20" s="138" t="e">
        <f t="shared" si="1"/>
        <v>#N/A</v>
      </c>
      <c r="Z20" s="138" t="e">
        <f>IF(LEN(B8)&lt;2,D8,"")</f>
        <v>#N/A</v>
      </c>
      <c r="AA20" s="161" t="str">
        <f t="shared" si="2"/>
        <v/>
      </c>
      <c r="AC20" s="145"/>
      <c r="AD20" s="68"/>
      <c r="AE20" s="362" t="str">
        <f t="shared" si="5"/>
        <v/>
      </c>
      <c r="AF20" s="362"/>
      <c r="AG20" s="362"/>
      <c r="AH20" s="68"/>
      <c r="AI20" s="68"/>
    </row>
    <row r="21" spans="2:35" ht="18.600000000000001" customHeight="1" thickTop="1" thickBot="1" x14ac:dyDescent="0.3">
      <c r="B21" s="74" t="str">
        <f t="shared" si="3"/>
        <v/>
      </c>
      <c r="C21" s="75" t="str">
        <f>IFERROR(IF(B21="","",VLOOKUP(B21,'إختيار المقررات'!$F$10:$J$35,5,0)),"")</f>
        <v/>
      </c>
      <c r="D21" s="329" t="str">
        <f>IFERROR(IF(C21="","",VLOOKUP(C21,'إختيار المقررات'!$J$5:$T$63,2,0)),"")</f>
        <v/>
      </c>
      <c r="E21" s="329"/>
      <c r="F21" s="329"/>
      <c r="G21" s="329"/>
      <c r="H21" s="76" t="str">
        <f>IFERROR(VLOOKUP(D21,'إختيار المقررات'!$K$9:$T$63,9,0),"")</f>
        <v/>
      </c>
      <c r="I21" s="77" t="str">
        <f>IFERROR(IF(D21="","",IF(VLOOKUP(D21,'إختيار المقررات'!$K$9:$T$63,10,0)=0,"",VLOOKUP(D21,'إختيار المقررات'!$K$9:$T$63,10,0))),"")</f>
        <v/>
      </c>
      <c r="J21" s="74" t="str">
        <f t="shared" si="4"/>
        <v/>
      </c>
      <c r="K21" s="75" t="str">
        <f>IFERROR(IF(J21="","",VLOOKUP(J21,'إختيار المقررات'!$F$10:$J$35,5,0)),"")</f>
        <v/>
      </c>
      <c r="L21" s="329" t="str">
        <f>IFERROR(IF(K21="","",VLOOKUP(K21,'إختيار المقررات'!$J$5:$T$63,2,0)),"")</f>
        <v/>
      </c>
      <c r="M21" s="329"/>
      <c r="N21" s="329"/>
      <c r="O21" s="329"/>
      <c r="P21" s="78" t="str">
        <f>IFERROR(VLOOKUP(L21,'إختيار المقررات'!$K$9:$T$63,9,0),"")</f>
        <v/>
      </c>
      <c r="Q21" s="77" t="str">
        <f>IFERROR(IF(L21="","",IF(VLOOKUP(L21,'إختيار المقررات'!$K$9:$T$63,10,0)=0,"",VLOOKUP(L21,'إختيار المقررات'!$K$9:$T$63,10,0))),"")</f>
        <v/>
      </c>
      <c r="R21" s="97"/>
      <c r="S21" s="6"/>
      <c r="T21" s="137"/>
      <c r="U21" s="138"/>
      <c r="V21" s="133" t="str">
        <f>IFERROR(SMALL('إختيار المقررات'!$F$9:$F$36,'إختيار المقررات'!BL14),"")</f>
        <v/>
      </c>
      <c r="X21" s="138">
        <v>19</v>
      </c>
      <c r="Y21" s="138" t="e">
        <f t="shared" si="1"/>
        <v>#N/A</v>
      </c>
      <c r="Z21" s="138" t="e">
        <f>IF(LEN(L9)&lt;2,O9,"")</f>
        <v>#N/A</v>
      </c>
      <c r="AA21" s="161" t="str">
        <f t="shared" si="2"/>
        <v/>
      </c>
      <c r="AC21" s="145"/>
      <c r="AD21" s="68"/>
      <c r="AE21" s="127"/>
      <c r="AF21" s="127"/>
      <c r="AG21" s="127"/>
      <c r="AH21" s="68"/>
      <c r="AI21" s="68"/>
    </row>
    <row r="22" spans="2:35" ht="18.600000000000001" customHeight="1" thickTop="1" thickBot="1" x14ac:dyDescent="0.3">
      <c r="B22" s="74" t="str">
        <f t="shared" si="3"/>
        <v/>
      </c>
      <c r="C22" s="75" t="str">
        <f>IFERROR(IF(B22="","",VLOOKUP(B22,'إختيار المقررات'!$F$10:$J$35,5,0)),"")</f>
        <v/>
      </c>
      <c r="D22" s="329" t="str">
        <f>IFERROR(IF(C22="","",VLOOKUP(C22,'إختيار المقررات'!$J$5:$T$63,2,0)),"")</f>
        <v/>
      </c>
      <c r="E22" s="329"/>
      <c r="F22" s="329"/>
      <c r="G22" s="329"/>
      <c r="H22" s="76" t="str">
        <f>IFERROR(VLOOKUP(D22,'إختيار المقررات'!$K$9:$T$63,9,0),"")</f>
        <v/>
      </c>
      <c r="I22" s="77" t="str">
        <f>IFERROR(IF(D22="","",IF(VLOOKUP(D22,'إختيار المقررات'!$K$9:$T$63,10,0)=0,"",VLOOKUP(D22,'إختيار المقررات'!$K$9:$T$63,10,0))),"")</f>
        <v/>
      </c>
      <c r="J22" s="74" t="str">
        <f t="shared" si="4"/>
        <v/>
      </c>
      <c r="K22" s="75" t="str">
        <f>IFERROR(IF(J22="","",VLOOKUP(J22,'إختيار المقررات'!$F$10:$J$35,5,0)),"")</f>
        <v/>
      </c>
      <c r="L22" s="329" t="str">
        <f>IFERROR(IF(K22="","",VLOOKUP(K22,'إختيار المقررات'!$J$5:$T$63,2,0)),"")</f>
        <v/>
      </c>
      <c r="M22" s="329"/>
      <c r="N22" s="329"/>
      <c r="O22" s="329"/>
      <c r="P22" s="78" t="str">
        <f>IFERROR(VLOOKUP(L22,'إختيار المقررات'!$K$9:$T$63,9,0),"")</f>
        <v/>
      </c>
      <c r="Q22" s="77" t="str">
        <f>IFERROR(IF(L22="","",IF(VLOOKUP(L22,'إختيار المقررات'!$K$9:$T$63,10,0)=0,"",VLOOKUP(L22,'إختيار المقررات'!$K$9:$T$63,10,0))),"")</f>
        <v/>
      </c>
      <c r="R22" s="97"/>
      <c r="S22" s="6"/>
      <c r="T22" s="137"/>
      <c r="U22" s="138"/>
      <c r="V22" s="133" t="str">
        <f>IFERROR(SMALL('إختيار المقررات'!$F$9:$F$36,'إختيار المقررات'!BL15),"")</f>
        <v/>
      </c>
      <c r="X22" s="138">
        <v>20</v>
      </c>
      <c r="Y22" s="138">
        <f t="shared" si="1"/>
        <v>20</v>
      </c>
      <c r="Z22" s="138" t="str">
        <f>IF(LEN(D9)&lt;2,B9,"")</f>
        <v>العنوان</v>
      </c>
      <c r="AC22" s="145"/>
      <c r="AD22" s="68"/>
      <c r="AE22" s="127"/>
      <c r="AF22" s="127"/>
      <c r="AG22" s="127"/>
      <c r="AH22" s="68"/>
      <c r="AI22" s="68"/>
    </row>
    <row r="23" spans="2:35" ht="9.6" customHeight="1" thickTop="1" thickBot="1" x14ac:dyDescent="0.3">
      <c r="B23" s="338" t="str">
        <f>IF('إدخال البيانات'!F1&lt;&gt;"",'إدخال البيانات'!A2,"")</f>
        <v/>
      </c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6"/>
      <c r="T23" s="137"/>
      <c r="U23" s="138"/>
      <c r="V23" s="133" t="str">
        <f>IFERROR(SMALL('إختيار المقررات'!$F$9:$F$36,'إختيار المقررات'!BL16),"")</f>
        <v/>
      </c>
      <c r="W23" s="133" t="str">
        <f>IFERROR(SMALL('إختيار المقررات'!$BK$6:$BK$52,'إختيار المقررات'!BL14),"")</f>
        <v/>
      </c>
      <c r="X23" s="138">
        <v>21</v>
      </c>
      <c r="Y23" s="138" t="str">
        <f t="shared" si="1"/>
        <v/>
      </c>
      <c r="Z23" s="138"/>
      <c r="AA23" s="133" t="str">
        <f>IFERROR(SMALL($Y$3:$Y$26,X23),"")</f>
        <v/>
      </c>
      <c r="AC23" s="145"/>
      <c r="AD23" s="68"/>
      <c r="AE23" s="362" t="str">
        <f>IFERROR(VLOOKUP(AA23,$X$3:$Z$26,3,0),"")</f>
        <v/>
      </c>
      <c r="AF23" s="362"/>
      <c r="AG23" s="362"/>
      <c r="AH23" s="68"/>
      <c r="AI23" s="68"/>
    </row>
    <row r="24" spans="2:35" ht="9.6" customHeight="1" thickTop="1" thickBot="1" x14ac:dyDescent="0.3"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6"/>
      <c r="T24" s="137"/>
      <c r="U24" s="138"/>
      <c r="V24" s="133" t="str">
        <f>IFERROR(SMALL('إختيار المقررات'!$F$9:$F$36,'إختيار المقررات'!BL17),"")</f>
        <v/>
      </c>
      <c r="W24" s="133" t="str">
        <f>IFERROR(SMALL('إختيار المقررات'!$BK$6:$BK$52,'إختيار المقررات'!BL15),"")</f>
        <v/>
      </c>
      <c r="X24" s="138">
        <v>22</v>
      </c>
      <c r="Y24" s="138" t="str">
        <f t="shared" si="1"/>
        <v/>
      </c>
      <c r="Z24" s="138"/>
      <c r="AA24" s="133" t="str">
        <f>IFERROR(SMALL($Y$3:$Y$26,X24),"")</f>
        <v/>
      </c>
      <c r="AC24" s="145"/>
      <c r="AD24" s="68"/>
      <c r="AE24" s="362" t="str">
        <f>IFERROR(VLOOKUP(AA24,$X$3:$Z$26,3,0),"")</f>
        <v/>
      </c>
      <c r="AF24" s="362"/>
      <c r="AG24" s="362"/>
      <c r="AH24" s="68"/>
      <c r="AI24" s="68"/>
    </row>
    <row r="25" spans="2:35" ht="22.95" customHeight="1" thickTop="1" thickBot="1" x14ac:dyDescent="0.3"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6"/>
      <c r="T25" s="137"/>
      <c r="U25" s="138"/>
      <c r="V25" s="133" t="str">
        <f>IFERROR(SMALL('إختيار المقررات'!$F$9:$F$36,'إختيار المقررات'!BL18),"")</f>
        <v/>
      </c>
      <c r="X25" s="138">
        <v>23</v>
      </c>
      <c r="Y25" s="138" t="str">
        <f t="shared" si="1"/>
        <v/>
      </c>
      <c r="Z25" s="138"/>
      <c r="AA25" s="133" t="str">
        <f>IFERROR(SMALL($Y$3:$Y$26,X25),"")</f>
        <v/>
      </c>
      <c r="AC25" s="145"/>
      <c r="AD25" s="68"/>
      <c r="AE25" s="362" t="str">
        <f>IFERROR(VLOOKUP(AA25,$X$3:$Z$26,3,0),"")</f>
        <v/>
      </c>
      <c r="AF25" s="362"/>
      <c r="AG25" s="362"/>
      <c r="AH25" s="68"/>
      <c r="AI25" s="68"/>
    </row>
    <row r="26" spans="2:35" ht="12" customHeight="1" thickTop="1" x14ac:dyDescent="0.25">
      <c r="B26" s="392" t="s">
        <v>127</v>
      </c>
      <c r="C26" s="330"/>
      <c r="D26" s="330"/>
      <c r="E26" s="330"/>
      <c r="F26" s="95">
        <f>'إختيار المقررات'!AH16</f>
        <v>0</v>
      </c>
      <c r="G26" s="330" t="s">
        <v>128</v>
      </c>
      <c r="H26" s="330"/>
      <c r="I26" s="330"/>
      <c r="J26" s="330"/>
      <c r="K26" s="366">
        <f>'إختيار المقررات'!AH17</f>
        <v>0</v>
      </c>
      <c r="L26" s="366"/>
      <c r="M26" s="330" t="s">
        <v>129</v>
      </c>
      <c r="N26" s="330"/>
      <c r="O26" s="330"/>
      <c r="P26" s="330"/>
      <c r="Q26" s="366">
        <f>'إختيار المقررات'!AH18</f>
        <v>0</v>
      </c>
      <c r="R26" s="385"/>
      <c r="S26" s="7"/>
      <c r="V26" s="133" t="str">
        <f>IFERROR(SMALL('إختيار المقررات'!$F$9:$F$36,'إختيار المقررات'!BL19),"")</f>
        <v/>
      </c>
      <c r="X26" s="138">
        <v>24</v>
      </c>
      <c r="Y26" s="138" t="str">
        <f t="shared" si="1"/>
        <v/>
      </c>
      <c r="Z26" s="138"/>
      <c r="AC26" s="145"/>
      <c r="AD26" s="68"/>
      <c r="AE26" s="362" t="str">
        <f>IFERROR(VLOOKUP(AA26,$X$3:$Z$26,3,0),"")</f>
        <v/>
      </c>
      <c r="AF26" s="362"/>
      <c r="AG26" s="362"/>
      <c r="AH26" s="68"/>
      <c r="AI26" s="68"/>
    </row>
    <row r="27" spans="2:35" ht="12" customHeight="1" x14ac:dyDescent="0.25">
      <c r="B27" s="386" t="s">
        <v>102</v>
      </c>
      <c r="C27" s="387"/>
      <c r="D27" s="387"/>
      <c r="E27" s="388">
        <f>'إختيار المقررات'!D5</f>
        <v>0</v>
      </c>
      <c r="F27" s="388"/>
      <c r="G27" s="388"/>
      <c r="H27" s="388"/>
      <c r="I27" s="389"/>
      <c r="J27" s="79" t="s">
        <v>163</v>
      </c>
      <c r="K27" s="390" t="e">
        <f>'إختيار المقررات'!P5</f>
        <v>#N/A</v>
      </c>
      <c r="L27" s="390"/>
      <c r="M27" s="96" t="s">
        <v>104</v>
      </c>
      <c r="N27" s="391" t="e">
        <f>'إختيار المقررات'!V5</f>
        <v>#N/A</v>
      </c>
      <c r="O27" s="391"/>
      <c r="P27" s="80"/>
      <c r="Q27" s="80"/>
      <c r="R27" s="80"/>
      <c r="V27" s="133" t="str">
        <f>IFERROR(SMALL('إختيار المقررات'!$F$9:$F$36,'إختيار المقررات'!BL20),"")</f>
        <v/>
      </c>
      <c r="X27" s="138">
        <v>25</v>
      </c>
      <c r="Y27" s="138" t="str">
        <f t="shared" si="1"/>
        <v/>
      </c>
      <c r="AC27" s="145"/>
      <c r="AD27" s="68"/>
      <c r="AE27" s="363"/>
      <c r="AF27" s="363"/>
      <c r="AG27" s="363"/>
      <c r="AH27" s="68"/>
      <c r="AI27" s="68"/>
    </row>
    <row r="28" spans="2:35" ht="12" customHeight="1" x14ac:dyDescent="0.25">
      <c r="B28" s="342" t="s">
        <v>118</v>
      </c>
      <c r="C28" s="343"/>
      <c r="D28" s="343"/>
      <c r="E28" s="354">
        <f>'إختيار المقررات'!AH9</f>
        <v>10000</v>
      </c>
      <c r="F28" s="354"/>
      <c r="G28" s="355"/>
      <c r="H28" s="376" t="s">
        <v>120</v>
      </c>
      <c r="I28" s="369"/>
      <c r="J28" s="369"/>
      <c r="K28" s="379" t="e">
        <f>'إختيار المقررات'!AB5</f>
        <v>#N/A</v>
      </c>
      <c r="L28" s="380"/>
      <c r="M28" s="369" t="s">
        <v>164</v>
      </c>
      <c r="N28" s="369"/>
      <c r="O28" s="369" t="s">
        <v>165</v>
      </c>
      <c r="P28" s="369"/>
      <c r="Q28" s="369" t="s">
        <v>166</v>
      </c>
      <c r="R28" s="372"/>
      <c r="V28" s="133" t="str">
        <f>IFERROR(SMALL('إختيار المقررات'!$F$9:$F$36,'إختيار المقررات'!BL21),"")</f>
        <v/>
      </c>
      <c r="X28" s="138">
        <v>26</v>
      </c>
      <c r="Y28" s="138" t="str">
        <f t="shared" si="1"/>
        <v/>
      </c>
      <c r="AC28" s="145"/>
      <c r="AD28" s="68"/>
      <c r="AE28" s="363"/>
      <c r="AF28" s="363"/>
      <c r="AG28" s="363"/>
      <c r="AH28" s="68"/>
      <c r="AI28" s="68"/>
    </row>
    <row r="29" spans="2:35" ht="12" customHeight="1" x14ac:dyDescent="0.25">
      <c r="B29" s="342" t="s">
        <v>167</v>
      </c>
      <c r="C29" s="343"/>
      <c r="D29" s="343"/>
      <c r="E29" s="333">
        <f>'إختيار المقررات'!AH10</f>
        <v>0</v>
      </c>
      <c r="F29" s="333"/>
      <c r="G29" s="334"/>
      <c r="H29" s="377"/>
      <c r="I29" s="370"/>
      <c r="J29" s="370"/>
      <c r="K29" s="381"/>
      <c r="L29" s="382"/>
      <c r="M29" s="370"/>
      <c r="N29" s="370"/>
      <c r="O29" s="370"/>
      <c r="P29" s="370"/>
      <c r="Q29" s="370"/>
      <c r="R29" s="373"/>
      <c r="V29" s="133" t="str">
        <f>IFERROR(SMALL('إختيار المقررات'!$F$9:$F$36,'إختيار المقررات'!BL22),"")</f>
        <v/>
      </c>
      <c r="X29" s="138">
        <v>27</v>
      </c>
      <c r="Y29" s="138" t="str">
        <f t="shared" si="1"/>
        <v/>
      </c>
      <c r="AC29" s="145"/>
      <c r="AD29" s="68"/>
      <c r="AE29" s="363"/>
      <c r="AF29" s="363"/>
      <c r="AG29" s="363"/>
      <c r="AH29" s="68"/>
      <c r="AI29" s="68"/>
    </row>
    <row r="30" spans="2:35" ht="12" customHeight="1" x14ac:dyDescent="0.25">
      <c r="B30" s="395" t="s">
        <v>111</v>
      </c>
      <c r="C30" s="396"/>
      <c r="D30" s="396"/>
      <c r="E30" s="397" t="e">
        <f>'إختيار المقررات'!AH7</f>
        <v>#N/A</v>
      </c>
      <c r="F30" s="397"/>
      <c r="G30" s="398"/>
      <c r="H30" s="378"/>
      <c r="I30" s="371"/>
      <c r="J30" s="371"/>
      <c r="K30" s="383"/>
      <c r="L30" s="384"/>
      <c r="M30" s="370"/>
      <c r="N30" s="370"/>
      <c r="O30" s="370"/>
      <c r="P30" s="370"/>
      <c r="Q30" s="370"/>
      <c r="R30" s="373"/>
      <c r="V30" s="133" t="str">
        <f>IFERROR(SMALL('إختيار المقررات'!$F$9:$F$36,'إختيار المقررات'!BL23),"")</f>
        <v/>
      </c>
      <c r="AC30" s="145"/>
      <c r="AD30" s="68"/>
      <c r="AE30" s="363"/>
      <c r="AF30" s="363"/>
      <c r="AG30" s="363"/>
      <c r="AH30" s="68"/>
      <c r="AI30" s="68"/>
    </row>
    <row r="31" spans="2:35" ht="12" customHeight="1" x14ac:dyDescent="0.25">
      <c r="B31" s="342" t="s">
        <v>116</v>
      </c>
      <c r="C31" s="343"/>
      <c r="D31" s="343"/>
      <c r="E31" s="333" t="e">
        <f>'إختيار المقررات'!AH8</f>
        <v>#N/A</v>
      </c>
      <c r="F31" s="333"/>
      <c r="G31" s="334"/>
      <c r="H31" s="364" t="s">
        <v>123</v>
      </c>
      <c r="I31" s="365"/>
      <c r="J31" s="81" t="str">
        <f>'إختيار المقررات'!AH13</f>
        <v>لا</v>
      </c>
      <c r="K31" s="81"/>
      <c r="L31" s="82"/>
      <c r="M31" s="370"/>
      <c r="N31" s="370"/>
      <c r="O31" s="370"/>
      <c r="P31" s="370"/>
      <c r="Q31" s="370"/>
      <c r="R31" s="373"/>
      <c r="V31" s="133" t="str">
        <f>IFERROR(SMALL('إختيار المقررات'!$F$9:$F$36,'إختيار المقررات'!BL24),"")</f>
        <v/>
      </c>
      <c r="AC31" s="145"/>
      <c r="AD31" s="68"/>
      <c r="AE31" s="68"/>
      <c r="AF31" s="68"/>
      <c r="AG31" s="68"/>
      <c r="AH31" s="68"/>
      <c r="AI31" s="68"/>
    </row>
    <row r="32" spans="2:35" ht="12" customHeight="1" x14ac:dyDescent="0.25">
      <c r="B32" s="393" t="s">
        <v>168</v>
      </c>
      <c r="C32" s="394"/>
      <c r="D32" s="394"/>
      <c r="E32" s="323" t="e">
        <f>'إختيار المقررات'!AH12</f>
        <v>#N/A</v>
      </c>
      <c r="F32" s="323"/>
      <c r="G32" s="323"/>
      <c r="H32" s="83"/>
      <c r="I32" s="83"/>
      <c r="J32" s="84"/>
      <c r="K32" s="84"/>
      <c r="L32" s="85"/>
      <c r="M32" s="370"/>
      <c r="N32" s="370"/>
      <c r="O32" s="370"/>
      <c r="P32" s="370"/>
      <c r="Q32" s="370"/>
      <c r="R32" s="373"/>
      <c r="AC32" s="145"/>
      <c r="AD32" s="68"/>
      <c r="AE32" s="68"/>
      <c r="AF32" s="68"/>
      <c r="AG32" s="68"/>
      <c r="AH32" s="68"/>
      <c r="AI32" s="68"/>
    </row>
    <row r="33" spans="2:35" ht="12" customHeight="1" x14ac:dyDescent="0.25">
      <c r="B33" s="317" t="e">
        <f>'إختيار المقررات'!V18</f>
        <v>#N/A</v>
      </c>
      <c r="C33" s="318"/>
      <c r="D33" s="318"/>
      <c r="E33" s="318"/>
      <c r="F33" s="318"/>
      <c r="G33" s="318"/>
      <c r="H33" s="318"/>
      <c r="I33" s="318"/>
      <c r="J33" s="318"/>
      <c r="K33" s="318"/>
      <c r="L33" s="319"/>
      <c r="M33" s="370"/>
      <c r="N33" s="370"/>
      <c r="O33" s="370"/>
      <c r="P33" s="370"/>
      <c r="Q33" s="370"/>
      <c r="R33" s="373"/>
      <c r="V33" s="133" t="str">
        <f>IFERROR(SMALL('إختيار المقررات'!$U$27:$U$33,'إختيار المقررات'!#REF!),"")</f>
        <v/>
      </c>
      <c r="AC33" s="145"/>
      <c r="AD33" s="68"/>
      <c r="AE33" s="68"/>
      <c r="AF33" s="68"/>
      <c r="AG33" s="68"/>
      <c r="AH33" s="68"/>
      <c r="AI33" s="68"/>
    </row>
    <row r="34" spans="2:35" ht="12" customHeight="1" x14ac:dyDescent="0.25">
      <c r="B34" s="320" t="str">
        <f>'إختيار المقررات'!V19</f>
        <v/>
      </c>
      <c r="C34" s="321"/>
      <c r="D34" s="321"/>
      <c r="E34" s="321"/>
      <c r="F34" s="321"/>
      <c r="G34" s="321" t="str">
        <f>'إختيار المقررات'!V20</f>
        <v/>
      </c>
      <c r="H34" s="321"/>
      <c r="I34" s="321"/>
      <c r="J34" s="321"/>
      <c r="K34" s="321"/>
      <c r="L34" s="322"/>
      <c r="M34" s="370"/>
      <c r="N34" s="370"/>
      <c r="O34" s="370"/>
      <c r="P34" s="370"/>
      <c r="Q34" s="370"/>
      <c r="R34" s="373"/>
      <c r="AC34" s="145"/>
      <c r="AD34" s="68"/>
      <c r="AE34" s="68"/>
      <c r="AF34" s="68"/>
      <c r="AG34" s="68"/>
      <c r="AH34" s="68"/>
      <c r="AI34" s="68"/>
    </row>
    <row r="35" spans="2:35" ht="12" customHeight="1" x14ac:dyDescent="0.25">
      <c r="B35" s="320" t="str">
        <f>'إختيار المقررات'!V21</f>
        <v/>
      </c>
      <c r="C35" s="321"/>
      <c r="D35" s="321"/>
      <c r="E35" s="321"/>
      <c r="F35" s="321"/>
      <c r="G35" s="321" t="str">
        <f>'إختيار المقررات'!V22</f>
        <v/>
      </c>
      <c r="H35" s="321"/>
      <c r="I35" s="321"/>
      <c r="J35" s="321"/>
      <c r="K35" s="321"/>
      <c r="L35" s="322"/>
      <c r="M35" s="370"/>
      <c r="N35" s="370"/>
      <c r="O35" s="370"/>
      <c r="P35" s="370"/>
      <c r="Q35" s="370"/>
      <c r="R35" s="373"/>
      <c r="V35" s="133" t="str">
        <f>IFERROR(SMALL('إختيار المقررات'!$U$27:$U$33,'إختيار المقررات'!#REF!),"")</f>
        <v/>
      </c>
      <c r="AC35" s="145"/>
      <c r="AD35" s="68"/>
      <c r="AE35" s="68"/>
      <c r="AF35" s="68"/>
      <c r="AG35" s="68"/>
      <c r="AH35" s="68"/>
      <c r="AI35" s="68"/>
    </row>
    <row r="36" spans="2:35" ht="12" customHeight="1" x14ac:dyDescent="0.25">
      <c r="B36" s="367" t="str">
        <f>'إختيار المقررات'!V22</f>
        <v/>
      </c>
      <c r="C36" s="368"/>
      <c r="D36" s="368"/>
      <c r="E36" s="368"/>
      <c r="F36" s="368"/>
      <c r="G36" s="94"/>
      <c r="H36" s="94"/>
      <c r="I36" s="94"/>
      <c r="J36" s="94"/>
      <c r="K36" s="94"/>
      <c r="L36" s="86"/>
      <c r="M36" s="371"/>
      <c r="N36" s="371"/>
      <c r="O36" s="371"/>
      <c r="P36" s="371"/>
      <c r="Q36" s="371"/>
      <c r="R36" s="374"/>
      <c r="AC36" s="145"/>
      <c r="AD36" s="68"/>
      <c r="AE36" s="68"/>
      <c r="AF36" s="68"/>
      <c r="AG36" s="68"/>
      <c r="AH36" s="68"/>
      <c r="AI36" s="68"/>
    </row>
    <row r="37" spans="2:35" ht="17.25" customHeight="1" x14ac:dyDescent="0.25">
      <c r="B37" s="350" t="s">
        <v>169</v>
      </c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2"/>
      <c r="V37" s="133" t="str">
        <f>IFERROR(SMALL('إختيار المقررات'!$U$27:$U$33,'إختيار المقررات'!#REF!),"")</f>
        <v/>
      </c>
      <c r="AC37" s="145"/>
      <c r="AD37" s="68"/>
      <c r="AE37" s="68"/>
      <c r="AF37" s="68"/>
      <c r="AG37" s="68"/>
      <c r="AH37" s="68"/>
      <c r="AI37" s="68"/>
    </row>
    <row r="38" spans="2:35" ht="16.5" customHeight="1" x14ac:dyDescent="0.25">
      <c r="B38" s="345" t="s">
        <v>170</v>
      </c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AC38" s="145"/>
      <c r="AD38" s="68"/>
      <c r="AE38" s="68"/>
      <c r="AF38" s="68"/>
      <c r="AG38" s="68"/>
      <c r="AH38" s="68"/>
      <c r="AI38" s="68"/>
    </row>
    <row r="39" spans="2:35" ht="24" customHeight="1" x14ac:dyDescent="0.25">
      <c r="B39" s="346" t="s">
        <v>171</v>
      </c>
      <c r="C39" s="346"/>
      <c r="D39" s="346"/>
      <c r="E39" s="346"/>
      <c r="F39" s="345" t="e">
        <f>'إختيار المقررات'!AH14</f>
        <v>#N/A</v>
      </c>
      <c r="G39" s="345"/>
      <c r="H39" s="346" t="e">
        <f>IF(D4="أنثى","ليرة سورية فقط لا غير من الطالبة","ليرة سورية فقط لا غير من الطالب")</f>
        <v>#N/A</v>
      </c>
      <c r="I39" s="346"/>
      <c r="J39" s="346"/>
      <c r="K39" s="346"/>
      <c r="L39" s="346"/>
      <c r="M39" s="353" t="str">
        <f>O2</f>
        <v/>
      </c>
      <c r="N39" s="353"/>
      <c r="O39" s="353"/>
      <c r="P39" s="353"/>
      <c r="Q39" s="353"/>
      <c r="R39" s="353"/>
      <c r="AC39" s="145"/>
      <c r="AD39" s="68"/>
      <c r="AE39" s="68"/>
      <c r="AF39" s="68"/>
      <c r="AG39" s="68"/>
      <c r="AH39" s="68"/>
      <c r="AI39" s="68"/>
    </row>
    <row r="40" spans="2:35" ht="24" customHeight="1" x14ac:dyDescent="0.25">
      <c r="B40" s="346" t="e">
        <f>IF(D4="أنثى","رقمها الامتحاني","رقمه الامتحاني")</f>
        <v>#N/A</v>
      </c>
      <c r="C40" s="346"/>
      <c r="D40" s="346"/>
      <c r="E40" s="345">
        <f>D2</f>
        <v>0</v>
      </c>
      <c r="F40" s="345"/>
      <c r="G40" s="346" t="s">
        <v>172</v>
      </c>
      <c r="H40" s="346"/>
      <c r="I40" s="346"/>
      <c r="J40" s="346"/>
      <c r="K40" s="346"/>
      <c r="L40" s="346"/>
      <c r="M40" s="346"/>
      <c r="N40" s="346"/>
      <c r="O40" s="346"/>
      <c r="P40" s="346"/>
      <c r="Q40" s="346"/>
      <c r="R40" s="346"/>
      <c r="AC40" s="145"/>
      <c r="AD40" s="68"/>
      <c r="AE40" s="68"/>
      <c r="AF40" s="68"/>
      <c r="AG40" s="68"/>
      <c r="AH40" s="68"/>
      <c r="AI40" s="68"/>
    </row>
    <row r="41" spans="2:35" ht="10.5" customHeight="1" x14ac:dyDescent="0.25">
      <c r="B41" s="87"/>
      <c r="C41" s="98"/>
      <c r="D41" s="348"/>
      <c r="E41" s="348"/>
      <c r="F41" s="348"/>
      <c r="G41" s="348"/>
      <c r="H41" s="348"/>
      <c r="I41" s="88"/>
      <c r="J41" s="88"/>
      <c r="K41" s="87"/>
      <c r="L41" s="98"/>
      <c r="M41" s="348"/>
      <c r="N41" s="348"/>
      <c r="O41" s="348"/>
      <c r="P41" s="348"/>
      <c r="Q41" s="88"/>
      <c r="R41" s="88"/>
    </row>
    <row r="42" spans="2:35" ht="10.5" customHeight="1" x14ac:dyDescent="0.25">
      <c r="B42" s="89"/>
      <c r="C42" s="99"/>
      <c r="D42" s="349"/>
      <c r="E42" s="349"/>
      <c r="F42" s="349"/>
      <c r="G42" s="349"/>
      <c r="H42" s="349"/>
      <c r="I42" s="90"/>
      <c r="J42" s="90"/>
      <c r="K42" s="89"/>
      <c r="L42" s="99"/>
      <c r="M42" s="349"/>
      <c r="N42" s="349"/>
      <c r="O42" s="349"/>
      <c r="P42" s="349"/>
      <c r="Q42" s="90"/>
      <c r="R42" s="90"/>
    </row>
    <row r="43" spans="2:35" ht="21" customHeight="1" x14ac:dyDescent="0.25">
      <c r="B43" s="347" t="s">
        <v>126</v>
      </c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</row>
    <row r="44" spans="2:35" ht="15.75" customHeight="1" x14ac:dyDescent="0.25">
      <c r="B44" s="344" t="s">
        <v>170</v>
      </c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</row>
    <row r="45" spans="2:35" ht="22.5" customHeight="1" x14ac:dyDescent="0.25">
      <c r="B45" s="346" t="s">
        <v>171</v>
      </c>
      <c r="C45" s="346"/>
      <c r="D45" s="346"/>
      <c r="E45" s="346"/>
      <c r="F45" s="345" t="e">
        <f>'إختيار المقررات'!AH15</f>
        <v>#N/A</v>
      </c>
      <c r="G45" s="345"/>
      <c r="H45" s="346" t="e">
        <f>H39</f>
        <v>#N/A</v>
      </c>
      <c r="I45" s="346"/>
      <c r="J45" s="346"/>
      <c r="K45" s="346"/>
      <c r="L45" s="353" t="str">
        <f>M39</f>
        <v/>
      </c>
      <c r="M45" s="353"/>
      <c r="N45" s="353"/>
      <c r="O45" s="353"/>
      <c r="P45" s="353"/>
      <c r="Q45" s="353"/>
      <c r="R45" s="353"/>
    </row>
    <row r="46" spans="2:35" ht="22.5" customHeight="1" x14ac:dyDescent="0.25">
      <c r="B46" s="340" t="e">
        <f>B40</f>
        <v>#N/A</v>
      </c>
      <c r="C46" s="340"/>
      <c r="D46" s="340"/>
      <c r="E46" s="341">
        <f>E40</f>
        <v>0</v>
      </c>
      <c r="F46" s="341"/>
      <c r="G46" s="340" t="s">
        <v>172</v>
      </c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</row>
    <row r="47" spans="2:35" ht="17.25" customHeight="1" x14ac:dyDescent="0.25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</row>
    <row r="48" spans="2:35" ht="23.25" customHeight="1" thickBot="1" x14ac:dyDescent="0.3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</row>
    <row r="49" spans="2:18" ht="20.25" customHeight="1" thickTop="1" x14ac:dyDescent="0.25">
      <c r="B49" s="24"/>
      <c r="C49" s="24"/>
      <c r="D49" s="24"/>
      <c r="E49" s="24"/>
      <c r="F49" s="24"/>
      <c r="I49" s="8"/>
      <c r="J49" s="8"/>
      <c r="K49" s="8"/>
      <c r="L49" s="8"/>
      <c r="P49" s="8"/>
      <c r="Q49" s="8"/>
      <c r="R49" s="8"/>
    </row>
    <row r="50" spans="2:18" ht="13.8" x14ac:dyDescent="0.25">
      <c r="B50" s="24"/>
      <c r="C50" s="24"/>
      <c r="D50" s="24"/>
      <c r="E50" s="24"/>
      <c r="F50" s="24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2:18" ht="7.5" customHeight="1" x14ac:dyDescent="0.25">
      <c r="B51" s="24"/>
      <c r="C51" s="24"/>
      <c r="D51" s="24"/>
      <c r="E51" s="24"/>
      <c r="F51" s="24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</sheetData>
  <sheetProtection algorithmName="SHA-512" hashValue="3bt4rXyeX8RkxBY1YoCMkgSWmnYd6nOnT/ZhVbdb/VEignhMiB+4FpybZ4AUaDIqy4wL/mggeBiqVio7c4XAoQ==" saltValue="MBG+3d61PaLJz2lK6sybVg==" spinCount="100000" sheet="1" selectLockedCells="1" selectUnlockedCells="1"/>
  <mergeCells count="154">
    <mergeCell ref="AE8:AG8"/>
    <mergeCell ref="AE9:AG9"/>
    <mergeCell ref="H45:K45"/>
    <mergeCell ref="O7:R7"/>
    <mergeCell ref="O8:R8"/>
    <mergeCell ref="O9:R9"/>
    <mergeCell ref="L2:N2"/>
    <mergeCell ref="L3:N3"/>
    <mergeCell ref="L4:N4"/>
    <mergeCell ref="L5:N5"/>
    <mergeCell ref="L6:N6"/>
    <mergeCell ref="L7:N7"/>
    <mergeCell ref="L8:N8"/>
    <mergeCell ref="L9:N9"/>
    <mergeCell ref="O2:R2"/>
    <mergeCell ref="O3:R3"/>
    <mergeCell ref="O4:R4"/>
    <mergeCell ref="O5:R5"/>
    <mergeCell ref="O6:R6"/>
    <mergeCell ref="G7:H7"/>
    <mergeCell ref="G8:H8"/>
    <mergeCell ref="G9:H9"/>
    <mergeCell ref="I2:K2"/>
    <mergeCell ref="I3:K3"/>
    <mergeCell ref="I4:K4"/>
    <mergeCell ref="I5:K5"/>
    <mergeCell ref="I6:K6"/>
    <mergeCell ref="I7:K7"/>
    <mergeCell ref="I8:K8"/>
    <mergeCell ref="I9:K9"/>
    <mergeCell ref="G5:H5"/>
    <mergeCell ref="G6:H6"/>
    <mergeCell ref="G2:H2"/>
    <mergeCell ref="G3:H3"/>
    <mergeCell ref="G4:H4"/>
    <mergeCell ref="B7:C7"/>
    <mergeCell ref="B8:C8"/>
    <mergeCell ref="B9:C9"/>
    <mergeCell ref="D2:F2"/>
    <mergeCell ref="D3:F3"/>
    <mergeCell ref="D4:F4"/>
    <mergeCell ref="D5:F5"/>
    <mergeCell ref="D6:F6"/>
    <mergeCell ref="D7:F7"/>
    <mergeCell ref="D8:F8"/>
    <mergeCell ref="D9:F9"/>
    <mergeCell ref="B5:C5"/>
    <mergeCell ref="B3:C3"/>
    <mergeCell ref="B4:C4"/>
    <mergeCell ref="B36:F36"/>
    <mergeCell ref="M28:N36"/>
    <mergeCell ref="O28:P36"/>
    <mergeCell ref="Q28:R36"/>
    <mergeCell ref="F1:R1"/>
    <mergeCell ref="H28:J30"/>
    <mergeCell ref="K28:L30"/>
    <mergeCell ref="AE17:AG17"/>
    <mergeCell ref="AE18:AG18"/>
    <mergeCell ref="AE19:AG19"/>
    <mergeCell ref="AE20:AG20"/>
    <mergeCell ref="Q26:R26"/>
    <mergeCell ref="L19:O19"/>
    <mergeCell ref="B27:D27"/>
    <mergeCell ref="E27:I27"/>
    <mergeCell ref="K27:L27"/>
    <mergeCell ref="N27:O27"/>
    <mergeCell ref="D20:G20"/>
    <mergeCell ref="L20:O20"/>
    <mergeCell ref="B26:E26"/>
    <mergeCell ref="B32:D32"/>
    <mergeCell ref="B30:D30"/>
    <mergeCell ref="E30:G30"/>
    <mergeCell ref="B31:D31"/>
    <mergeCell ref="G46:R46"/>
    <mergeCell ref="AD1:AH2"/>
    <mergeCell ref="AE3:AG3"/>
    <mergeCell ref="AE4:AG4"/>
    <mergeCell ref="AE5:AG5"/>
    <mergeCell ref="AE6:AG6"/>
    <mergeCell ref="AE7:AG7"/>
    <mergeCell ref="AE10:AG10"/>
    <mergeCell ref="AE11:AG11"/>
    <mergeCell ref="AE23:AG23"/>
    <mergeCell ref="AE24:AG24"/>
    <mergeCell ref="AE25:AG25"/>
    <mergeCell ref="AE26:AG26"/>
    <mergeCell ref="AE27:AG27"/>
    <mergeCell ref="AE28:AG28"/>
    <mergeCell ref="AE29:AG29"/>
    <mergeCell ref="AE30:AG30"/>
    <mergeCell ref="AE12:AG12"/>
    <mergeCell ref="AE13:AG13"/>
    <mergeCell ref="AE14:AG14"/>
    <mergeCell ref="AE15:AG15"/>
    <mergeCell ref="AE16:AG16"/>
    <mergeCell ref="H31:I31"/>
    <mergeCell ref="K26:L26"/>
    <mergeCell ref="B46:D46"/>
    <mergeCell ref="E46:F46"/>
    <mergeCell ref="B28:D28"/>
    <mergeCell ref="B44:R44"/>
    <mergeCell ref="B38:R38"/>
    <mergeCell ref="B39:E39"/>
    <mergeCell ref="F39:G39"/>
    <mergeCell ref="B43:R43"/>
    <mergeCell ref="B40:D40"/>
    <mergeCell ref="E40:F40"/>
    <mergeCell ref="G40:R40"/>
    <mergeCell ref="D41:H41"/>
    <mergeCell ref="B45:E45"/>
    <mergeCell ref="F45:G45"/>
    <mergeCell ref="M41:P41"/>
    <mergeCell ref="D42:H42"/>
    <mergeCell ref="M42:P42"/>
    <mergeCell ref="B37:R37"/>
    <mergeCell ref="M39:R39"/>
    <mergeCell ref="H39:L39"/>
    <mergeCell ref="L45:R45"/>
    <mergeCell ref="E28:G28"/>
    <mergeCell ref="B29:D29"/>
    <mergeCell ref="E29:G29"/>
    <mergeCell ref="D15:G15"/>
    <mergeCell ref="L15:O15"/>
    <mergeCell ref="D13:G13"/>
    <mergeCell ref="L13:O13"/>
    <mergeCell ref="B23:R25"/>
    <mergeCell ref="D21:G21"/>
    <mergeCell ref="D22:G22"/>
    <mergeCell ref="L21:O21"/>
    <mergeCell ref="L22:O22"/>
    <mergeCell ref="B33:L33"/>
    <mergeCell ref="B34:F34"/>
    <mergeCell ref="G34:L34"/>
    <mergeCell ref="B35:F35"/>
    <mergeCell ref="G35:L35"/>
    <mergeCell ref="E32:G32"/>
    <mergeCell ref="B1:E1"/>
    <mergeCell ref="B2:C2"/>
    <mergeCell ref="B6:C6"/>
    <mergeCell ref="D17:G17"/>
    <mergeCell ref="L17:O17"/>
    <mergeCell ref="D18:G18"/>
    <mergeCell ref="L18:O18"/>
    <mergeCell ref="D19:G19"/>
    <mergeCell ref="G26:J26"/>
    <mergeCell ref="M26:P26"/>
    <mergeCell ref="B10:R11"/>
    <mergeCell ref="E31:G31"/>
    <mergeCell ref="D12:I12"/>
    <mergeCell ref="L12:Q12"/>
    <mergeCell ref="D16:G16"/>
    <mergeCell ref="L16:O16"/>
    <mergeCell ref="D14:G14"/>
    <mergeCell ref="L14:O14"/>
  </mergeCells>
  <conditionalFormatting sqref="B12:R44 B45:H45 L45:R45 B46:R48">
    <cfRule type="expression" dxfId="9" priority="1">
      <formula>$AJ$1&gt;0</formula>
    </cfRule>
  </conditionalFormatting>
  <conditionalFormatting sqref="B42:R44 B45:H45 L45:R45 B46:R47 B50:R51">
    <cfRule type="expression" dxfId="8" priority="8">
      <formula>$J$31="لا"</formula>
    </cfRule>
  </conditionalFormatting>
  <conditionalFormatting sqref="C13:I22">
    <cfRule type="containsBlanks" dxfId="7" priority="11">
      <formula>LEN(TRIM(C13))=0</formula>
    </cfRule>
  </conditionalFormatting>
  <conditionalFormatting sqref="K13:Q22">
    <cfRule type="containsBlanks" dxfId="6" priority="10">
      <formula>LEN(TRIM(K13))=0</formula>
    </cfRule>
  </conditionalFormatting>
  <conditionalFormatting sqref="AC1">
    <cfRule type="expression" dxfId="5" priority="5">
      <formula>AC1&lt;&gt;""</formula>
    </cfRule>
  </conditionalFormatting>
  <conditionalFormatting sqref="AD1:AH2">
    <cfRule type="expression" dxfId="4" priority="4">
      <formula>$AD$1&lt;&gt;""</formula>
    </cfRule>
  </conditionalFormatting>
  <conditionalFormatting sqref="AE3:AE30">
    <cfRule type="expression" dxfId="3" priority="3">
      <formula>AE3&lt;&gt;""</formula>
    </cfRule>
  </conditionalFormatting>
  <printOptions horizontalCentered="1" verticalCentered="1"/>
  <pageMargins left="0" right="0" top="0" bottom="0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EV5"/>
  <sheetViews>
    <sheetView showGridLines="0" rightToLeft="1" zoomScale="98" zoomScaleNormal="98" workbookViewId="0">
      <pane ySplit="4" topLeftCell="A5" activePane="bottomLeft" state="frozen"/>
      <selection pane="bottomLeft" activeCell="G13" sqref="G12:G13"/>
    </sheetView>
  </sheetViews>
  <sheetFormatPr defaultColWidth="9" defaultRowHeight="13.8" x14ac:dyDescent="0.25"/>
  <cols>
    <col min="1" max="1" width="13.8984375" style="1" customWidth="1"/>
    <col min="2" max="2" width="15" style="1" bestFit="1" customWidth="1"/>
    <col min="3" max="5" width="9" style="1"/>
    <col min="6" max="6" width="11.296875" style="1" bestFit="1" customWidth="1"/>
    <col min="7" max="7" width="9.8984375" style="1" bestFit="1" customWidth="1"/>
    <col min="8" max="8" width="13.8984375" style="1" bestFit="1" customWidth="1"/>
    <col min="9" max="9" width="9" style="1"/>
    <col min="10" max="10" width="11.796875" style="1" bestFit="1" customWidth="1"/>
    <col min="11" max="12" width="9" style="1"/>
    <col min="13" max="14" width="12.296875" style="1" bestFit="1" customWidth="1"/>
    <col min="15" max="18" width="9" style="1"/>
    <col min="19" max="19" width="10.09765625" style="1" bestFit="1" customWidth="1"/>
    <col min="20" max="21" width="3.296875" style="12" customWidth="1"/>
    <col min="22" max="119" width="3.296875" style="1" customWidth="1"/>
    <col min="120" max="123" width="10.8984375" style="1" customWidth="1"/>
    <col min="124" max="124" width="11" style="1" customWidth="1"/>
    <col min="125" max="125" width="10.8984375" style="1" customWidth="1"/>
    <col min="126" max="126" width="9.296875" style="1" bestFit="1" customWidth="1"/>
    <col min="127" max="129" width="9.296875" style="1" customWidth="1"/>
    <col min="130" max="130" width="11.296875" style="1" bestFit="1" customWidth="1"/>
    <col min="131" max="131" width="5.09765625" style="1" bestFit="1" customWidth="1"/>
    <col min="132" max="132" width="8.8984375" style="1" bestFit="1" customWidth="1"/>
    <col min="133" max="133" width="9.19921875" style="1" bestFit="1" customWidth="1"/>
    <col min="134" max="134" width="9.19921875" style="1" customWidth="1"/>
    <col min="135" max="135" width="8.19921875" style="1" bestFit="1" customWidth="1"/>
    <col min="136" max="139" width="22.59765625" style="1" customWidth="1"/>
    <col min="140" max="140" width="12.296875" style="1" bestFit="1" customWidth="1"/>
    <col min="141" max="141" width="13.296875" style="1" bestFit="1" customWidth="1"/>
    <col min="142" max="142" width="12.296875" style="1" bestFit="1" customWidth="1"/>
    <col min="143" max="143" width="9" style="1"/>
    <col min="144" max="147" width="11.19921875" style="1" customWidth="1"/>
    <col min="148" max="16384" width="9" style="1"/>
  </cols>
  <sheetData>
    <row r="1" spans="1:152" customFormat="1" ht="18.600000000000001" thickTop="1" thickBot="1" x14ac:dyDescent="0.3">
      <c r="A1" s="103"/>
      <c r="B1" s="462">
        <v>9999</v>
      </c>
      <c r="C1" s="462" t="s">
        <v>173</v>
      </c>
      <c r="D1" s="457"/>
      <c r="E1" s="457"/>
      <c r="F1" s="457"/>
      <c r="G1" s="457"/>
      <c r="H1" s="457"/>
      <c r="I1" s="457"/>
      <c r="J1" s="457"/>
      <c r="K1" s="418" t="s">
        <v>94</v>
      </c>
      <c r="L1" s="484" t="s">
        <v>36</v>
      </c>
      <c r="M1" s="478" t="s">
        <v>99</v>
      </c>
      <c r="N1" s="478" t="s">
        <v>100</v>
      </c>
      <c r="O1" s="487" t="s">
        <v>26</v>
      </c>
      <c r="P1" s="457" t="s">
        <v>174</v>
      </c>
      <c r="Q1" s="457"/>
      <c r="R1" s="457"/>
      <c r="S1" s="482" t="s">
        <v>86</v>
      </c>
      <c r="T1" s="491" t="s">
        <v>175</v>
      </c>
      <c r="U1" s="492"/>
      <c r="V1" s="492"/>
      <c r="W1" s="492"/>
      <c r="X1" s="492"/>
      <c r="Y1" s="492"/>
      <c r="Z1" s="492"/>
      <c r="AA1" s="492"/>
      <c r="AB1" s="492"/>
      <c r="AC1" s="492"/>
      <c r="AD1" s="492"/>
      <c r="AE1" s="492"/>
      <c r="AF1" s="492"/>
      <c r="AG1" s="492"/>
      <c r="AH1" s="492"/>
      <c r="AI1" s="492"/>
      <c r="AJ1" s="492"/>
      <c r="AK1" s="492"/>
      <c r="AL1" s="492"/>
      <c r="AM1" s="492"/>
      <c r="AN1" s="492"/>
      <c r="AO1" s="492"/>
      <c r="AP1" s="492"/>
      <c r="AQ1" s="492"/>
      <c r="AR1" s="492"/>
      <c r="AS1" s="493"/>
      <c r="AT1" s="491" t="s">
        <v>176</v>
      </c>
      <c r="AU1" s="492"/>
      <c r="AV1" s="492"/>
      <c r="AW1" s="492"/>
      <c r="AX1" s="492"/>
      <c r="AY1" s="492"/>
      <c r="AZ1" s="492"/>
      <c r="BA1" s="492"/>
      <c r="BB1" s="492"/>
      <c r="BC1" s="492"/>
      <c r="BD1" s="492"/>
      <c r="BE1" s="492"/>
      <c r="BF1" s="492"/>
      <c r="BG1" s="492"/>
      <c r="BH1" s="492"/>
      <c r="BI1" s="492"/>
      <c r="BJ1" s="492"/>
      <c r="BK1" s="492"/>
      <c r="BL1" s="492"/>
      <c r="BM1" s="492"/>
      <c r="BN1" s="492"/>
      <c r="BO1" s="492"/>
      <c r="BP1" s="492"/>
      <c r="BQ1" s="492"/>
      <c r="BR1" s="492"/>
      <c r="BS1" s="492"/>
      <c r="BT1" s="494" t="s">
        <v>177</v>
      </c>
      <c r="BU1" s="495"/>
      <c r="BV1" s="495"/>
      <c r="BW1" s="495"/>
      <c r="BX1" s="495"/>
      <c r="BY1" s="495"/>
      <c r="BZ1" s="495"/>
      <c r="CA1" s="495"/>
      <c r="CB1" s="495"/>
      <c r="CC1" s="495"/>
      <c r="CD1" s="495"/>
      <c r="CE1" s="495"/>
      <c r="CF1" s="495"/>
      <c r="CG1" s="495"/>
      <c r="CH1" s="495"/>
      <c r="CI1" s="495"/>
      <c r="CJ1" s="495"/>
      <c r="CK1" s="495"/>
      <c r="CL1" s="495"/>
      <c r="CM1" s="495"/>
      <c r="CN1" s="495"/>
      <c r="CO1" s="495"/>
      <c r="CP1" s="495"/>
      <c r="CQ1" s="496"/>
      <c r="CR1" s="494" t="s">
        <v>178</v>
      </c>
      <c r="CS1" s="495"/>
      <c r="CT1" s="495"/>
      <c r="CU1" s="495"/>
      <c r="CV1" s="495"/>
      <c r="CW1" s="495"/>
      <c r="CX1" s="495"/>
      <c r="CY1" s="495"/>
      <c r="CZ1" s="495"/>
      <c r="DA1" s="495"/>
      <c r="DB1" s="495"/>
      <c r="DC1" s="495"/>
      <c r="DD1" s="495"/>
      <c r="DE1" s="495"/>
      <c r="DF1" s="495"/>
      <c r="DG1" s="495"/>
      <c r="DH1" s="495"/>
      <c r="DI1" s="495"/>
      <c r="DJ1" s="495"/>
      <c r="DK1" s="495"/>
      <c r="DL1" s="495"/>
      <c r="DM1" s="495"/>
      <c r="DN1" s="495"/>
      <c r="DO1" s="496"/>
      <c r="DP1" s="463" t="s">
        <v>179</v>
      </c>
      <c r="DQ1" s="464"/>
      <c r="DR1" s="465"/>
      <c r="DS1" s="469"/>
      <c r="DT1" s="471" t="s">
        <v>180</v>
      </c>
      <c r="DU1" s="472"/>
      <c r="DV1" s="472"/>
      <c r="DW1" s="472"/>
      <c r="DX1" s="472"/>
      <c r="DY1" s="472"/>
      <c r="DZ1" s="472"/>
      <c r="EA1" s="472"/>
      <c r="EB1" s="475" t="s">
        <v>181</v>
      </c>
      <c r="EC1" s="476"/>
      <c r="ED1" s="476"/>
      <c r="EE1" s="477"/>
      <c r="EF1" s="475" t="s">
        <v>182</v>
      </c>
      <c r="EG1" s="476"/>
      <c r="EH1" s="476"/>
      <c r="EI1" s="477"/>
      <c r="EK1" s="456" t="s">
        <v>183</v>
      </c>
      <c r="EL1" s="457"/>
      <c r="EM1" s="457"/>
      <c r="EN1" s="457"/>
      <c r="EO1" s="457"/>
      <c r="EP1" s="457"/>
    </row>
    <row r="2" spans="1:152" customFormat="1" ht="18" thickBot="1" x14ac:dyDescent="0.3">
      <c r="A2" s="103"/>
      <c r="B2" s="103"/>
      <c r="C2" s="103"/>
      <c r="D2" s="457"/>
      <c r="E2" s="457"/>
      <c r="F2" s="457"/>
      <c r="G2" s="457"/>
      <c r="H2" s="457"/>
      <c r="I2" s="457"/>
      <c r="J2" s="457"/>
      <c r="K2" s="419"/>
      <c r="L2" s="485"/>
      <c r="M2" s="479"/>
      <c r="N2" s="479"/>
      <c r="O2" s="488"/>
      <c r="P2" s="457"/>
      <c r="Q2" s="457"/>
      <c r="R2" s="457"/>
      <c r="S2" s="482"/>
      <c r="T2" s="491" t="s">
        <v>184</v>
      </c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G2" s="497"/>
      <c r="AH2" s="492" t="s">
        <v>185</v>
      </c>
      <c r="AI2" s="492"/>
      <c r="AJ2" s="492"/>
      <c r="AK2" s="492"/>
      <c r="AL2" s="492"/>
      <c r="AM2" s="492"/>
      <c r="AN2" s="492"/>
      <c r="AO2" s="492"/>
      <c r="AP2" s="492"/>
      <c r="AQ2" s="492"/>
      <c r="AR2" s="492"/>
      <c r="AS2" s="493"/>
      <c r="AT2" s="491" t="s">
        <v>184</v>
      </c>
      <c r="AU2" s="492"/>
      <c r="AV2" s="492"/>
      <c r="AW2" s="492"/>
      <c r="AX2" s="492"/>
      <c r="AY2" s="492"/>
      <c r="AZ2" s="492"/>
      <c r="BA2" s="492"/>
      <c r="BB2" s="492"/>
      <c r="BC2" s="492"/>
      <c r="BD2" s="492"/>
      <c r="BE2" s="492"/>
      <c r="BF2" s="492"/>
      <c r="BG2" s="497"/>
      <c r="BH2" s="492" t="s">
        <v>185</v>
      </c>
      <c r="BI2" s="492"/>
      <c r="BJ2" s="492"/>
      <c r="BK2" s="492"/>
      <c r="BL2" s="492"/>
      <c r="BM2" s="492"/>
      <c r="BN2" s="492"/>
      <c r="BO2" s="492"/>
      <c r="BP2" s="492"/>
      <c r="BQ2" s="492"/>
      <c r="BR2" s="492"/>
      <c r="BS2" s="492"/>
      <c r="BT2" s="498" t="s">
        <v>184</v>
      </c>
      <c r="BU2" s="499"/>
      <c r="BV2" s="499"/>
      <c r="BW2" s="499"/>
      <c r="BX2" s="499"/>
      <c r="BY2" s="499"/>
      <c r="BZ2" s="499"/>
      <c r="CA2" s="499"/>
      <c r="CB2" s="499"/>
      <c r="CC2" s="499"/>
      <c r="CD2" s="499"/>
      <c r="CE2" s="500"/>
      <c r="CF2" s="499" t="s">
        <v>185</v>
      </c>
      <c r="CG2" s="499"/>
      <c r="CH2" s="499"/>
      <c r="CI2" s="499"/>
      <c r="CJ2" s="499"/>
      <c r="CK2" s="499"/>
      <c r="CL2" s="499"/>
      <c r="CM2" s="499"/>
      <c r="CN2" s="499"/>
      <c r="CO2" s="499"/>
      <c r="CP2" s="499"/>
      <c r="CQ2" s="501"/>
      <c r="CR2" s="498" t="s">
        <v>184</v>
      </c>
      <c r="CS2" s="499"/>
      <c r="CT2" s="499"/>
      <c r="CU2" s="499"/>
      <c r="CV2" s="499"/>
      <c r="CW2" s="499"/>
      <c r="CX2" s="499"/>
      <c r="CY2" s="499"/>
      <c r="CZ2" s="499"/>
      <c r="DA2" s="499"/>
      <c r="DB2" s="499"/>
      <c r="DC2" s="500"/>
      <c r="DD2" s="499" t="s">
        <v>185</v>
      </c>
      <c r="DE2" s="499"/>
      <c r="DF2" s="499"/>
      <c r="DG2" s="499"/>
      <c r="DH2" s="499"/>
      <c r="DI2" s="499"/>
      <c r="DJ2" s="499"/>
      <c r="DK2" s="499"/>
      <c r="DL2" s="499"/>
      <c r="DM2" s="499"/>
      <c r="DN2" s="499"/>
      <c r="DO2" s="501"/>
      <c r="DP2" s="466"/>
      <c r="DQ2" s="467"/>
      <c r="DR2" s="468"/>
      <c r="DS2" s="470"/>
      <c r="DT2" s="473"/>
      <c r="DU2" s="474"/>
      <c r="DV2" s="474"/>
      <c r="DW2" s="474"/>
      <c r="DX2" s="474"/>
      <c r="DY2" s="474"/>
      <c r="DZ2" s="474"/>
      <c r="EA2" s="474"/>
      <c r="EB2" s="466"/>
      <c r="EC2" s="467"/>
      <c r="ED2" s="467"/>
      <c r="EE2" s="468"/>
      <c r="EF2" s="466"/>
      <c r="EG2" s="467"/>
      <c r="EH2" s="467"/>
      <c r="EI2" s="468"/>
      <c r="EK2" s="456"/>
      <c r="EL2" s="457"/>
      <c r="EM2" s="457"/>
      <c r="EN2" s="457"/>
      <c r="EO2" s="457"/>
      <c r="EP2" s="457"/>
    </row>
    <row r="3" spans="1:152" customFormat="1" ht="60.75" customHeight="1" thickBot="1" x14ac:dyDescent="0.3">
      <c r="A3" s="104" t="s">
        <v>79</v>
      </c>
      <c r="B3" s="105" t="s">
        <v>186</v>
      </c>
      <c r="C3" s="105" t="s">
        <v>187</v>
      </c>
      <c r="D3" s="105" t="s">
        <v>188</v>
      </c>
      <c r="E3" s="105" t="s">
        <v>44</v>
      </c>
      <c r="F3" s="106" t="s">
        <v>189</v>
      </c>
      <c r="G3" s="412" t="s">
        <v>23</v>
      </c>
      <c r="H3" s="107" t="s">
        <v>21</v>
      </c>
      <c r="I3" s="105" t="s">
        <v>46</v>
      </c>
      <c r="J3" s="105" t="s">
        <v>45</v>
      </c>
      <c r="K3" s="419"/>
      <c r="L3" s="485"/>
      <c r="M3" s="479"/>
      <c r="N3" s="479"/>
      <c r="O3" s="488"/>
      <c r="P3" s="480" t="s">
        <v>190</v>
      </c>
      <c r="Q3" s="480" t="s">
        <v>191</v>
      </c>
      <c r="R3" s="489" t="s">
        <v>98</v>
      </c>
      <c r="S3" s="482"/>
      <c r="T3" s="416" t="s">
        <v>961</v>
      </c>
      <c r="U3" s="417"/>
      <c r="V3" s="416" t="s">
        <v>962</v>
      </c>
      <c r="W3" s="417"/>
      <c r="X3" s="416" t="s">
        <v>963</v>
      </c>
      <c r="Y3" s="417"/>
      <c r="Z3" s="416" t="s">
        <v>964</v>
      </c>
      <c r="AA3" s="417"/>
      <c r="AB3" s="416" t="s">
        <v>965</v>
      </c>
      <c r="AC3" s="417"/>
      <c r="AD3" s="416" t="s">
        <v>966</v>
      </c>
      <c r="AE3" s="417"/>
      <c r="AF3" s="416" t="s">
        <v>967</v>
      </c>
      <c r="AG3" s="452"/>
      <c r="AH3" s="450" t="s">
        <v>968</v>
      </c>
      <c r="AI3" s="417"/>
      <c r="AJ3" s="416" t="s">
        <v>969</v>
      </c>
      <c r="AK3" s="417"/>
      <c r="AL3" s="416" t="s">
        <v>970</v>
      </c>
      <c r="AM3" s="417"/>
      <c r="AN3" s="416" t="s">
        <v>971</v>
      </c>
      <c r="AO3" s="417"/>
      <c r="AP3" s="416" t="s">
        <v>972</v>
      </c>
      <c r="AQ3" s="428"/>
      <c r="AR3" s="416" t="s">
        <v>1005</v>
      </c>
      <c r="AS3" s="422"/>
      <c r="AT3" s="416" t="s">
        <v>973</v>
      </c>
      <c r="AU3" s="417"/>
      <c r="AV3" s="416" t="s">
        <v>974</v>
      </c>
      <c r="AW3" s="417"/>
      <c r="AX3" s="416" t="s">
        <v>975</v>
      </c>
      <c r="AY3" s="417"/>
      <c r="AZ3" s="416" t="s">
        <v>976</v>
      </c>
      <c r="BA3" s="417"/>
      <c r="BB3" s="416" t="s">
        <v>977</v>
      </c>
      <c r="BC3" s="417"/>
      <c r="BD3" s="416" t="s">
        <v>978</v>
      </c>
      <c r="BE3" s="417"/>
      <c r="BF3" s="416" t="s">
        <v>979</v>
      </c>
      <c r="BG3" s="452"/>
      <c r="BH3" s="450" t="s">
        <v>980</v>
      </c>
      <c r="BI3" s="417"/>
      <c r="BJ3" s="416" t="s">
        <v>981</v>
      </c>
      <c r="BK3" s="417"/>
      <c r="BL3" s="416" t="s">
        <v>982</v>
      </c>
      <c r="BM3" s="417"/>
      <c r="BN3" s="416" t="s">
        <v>983</v>
      </c>
      <c r="BO3" s="417"/>
      <c r="BP3" s="416" t="s">
        <v>972</v>
      </c>
      <c r="BQ3" s="428"/>
      <c r="BR3" s="416" t="s">
        <v>1006</v>
      </c>
      <c r="BS3" s="451"/>
      <c r="BT3" s="423" t="s">
        <v>984</v>
      </c>
      <c r="BU3" s="417"/>
      <c r="BV3" s="416" t="s">
        <v>985</v>
      </c>
      <c r="BW3" s="417"/>
      <c r="BX3" s="416" t="s">
        <v>986</v>
      </c>
      <c r="BY3" s="417"/>
      <c r="BZ3" s="416" t="s">
        <v>987</v>
      </c>
      <c r="CA3" s="417"/>
      <c r="CB3" s="416" t="s">
        <v>135</v>
      </c>
      <c r="CC3" s="417"/>
      <c r="CD3" s="416" t="s">
        <v>988</v>
      </c>
      <c r="CE3" s="452"/>
      <c r="CF3" s="450" t="s">
        <v>989</v>
      </c>
      <c r="CG3" s="417"/>
      <c r="CH3" s="416" t="s">
        <v>990</v>
      </c>
      <c r="CI3" s="417"/>
      <c r="CJ3" s="416" t="s">
        <v>991</v>
      </c>
      <c r="CK3" s="417"/>
      <c r="CL3" s="416" t="s">
        <v>992</v>
      </c>
      <c r="CM3" s="417"/>
      <c r="CN3" s="416" t="s">
        <v>972</v>
      </c>
      <c r="CO3" s="417"/>
      <c r="CP3" s="416" t="s">
        <v>1007</v>
      </c>
      <c r="CQ3" s="422"/>
      <c r="CR3" s="423" t="s">
        <v>994</v>
      </c>
      <c r="CS3" s="417"/>
      <c r="CT3" s="416" t="s">
        <v>995</v>
      </c>
      <c r="CU3" s="417"/>
      <c r="CV3" s="416" t="s">
        <v>996</v>
      </c>
      <c r="CW3" s="417"/>
      <c r="CX3" s="416" t="s">
        <v>997</v>
      </c>
      <c r="CY3" s="417"/>
      <c r="CZ3" s="416" t="s">
        <v>998</v>
      </c>
      <c r="DA3" s="417"/>
      <c r="DB3" s="416" t="s">
        <v>999</v>
      </c>
      <c r="DC3" s="452"/>
      <c r="DD3" s="450" t="s">
        <v>1000</v>
      </c>
      <c r="DE3" s="417"/>
      <c r="DF3" s="416" t="s">
        <v>1001</v>
      </c>
      <c r="DG3" s="417"/>
      <c r="DH3" s="416" t="s">
        <v>1002</v>
      </c>
      <c r="DI3" s="417"/>
      <c r="DJ3" s="416" t="s">
        <v>1003</v>
      </c>
      <c r="DK3" s="417"/>
      <c r="DL3" s="416" t="s">
        <v>972</v>
      </c>
      <c r="DM3" s="417"/>
      <c r="DN3" s="416" t="s">
        <v>1008</v>
      </c>
      <c r="DO3" s="422"/>
      <c r="DP3" s="426" t="s">
        <v>192</v>
      </c>
      <c r="DQ3" s="424" t="s">
        <v>104</v>
      </c>
      <c r="DR3" s="444" t="s">
        <v>193</v>
      </c>
      <c r="DS3" s="437" t="s">
        <v>102</v>
      </c>
      <c r="DT3" s="443" t="s">
        <v>194</v>
      </c>
      <c r="DU3" s="446" t="s">
        <v>195</v>
      </c>
      <c r="DV3" s="433" t="s">
        <v>111</v>
      </c>
      <c r="DW3" s="433" t="s">
        <v>116</v>
      </c>
      <c r="DX3" s="433" t="s">
        <v>168</v>
      </c>
      <c r="DY3" s="433" t="s">
        <v>196</v>
      </c>
      <c r="DZ3" s="449" t="s">
        <v>125</v>
      </c>
      <c r="EA3" s="449" t="s">
        <v>126</v>
      </c>
      <c r="EB3" s="447" t="s">
        <v>197</v>
      </c>
      <c r="EC3" s="429" t="s">
        <v>198</v>
      </c>
      <c r="ED3" s="429" t="s">
        <v>199</v>
      </c>
      <c r="EE3" s="420" t="s">
        <v>200</v>
      </c>
      <c r="EF3" s="439" t="s">
        <v>90</v>
      </c>
      <c r="EG3" s="414" t="s">
        <v>89</v>
      </c>
      <c r="EH3" s="414" t="s">
        <v>88</v>
      </c>
      <c r="EI3" s="435" t="s">
        <v>87</v>
      </c>
      <c r="EJ3" s="435" t="s">
        <v>201</v>
      </c>
      <c r="EK3" s="456"/>
      <c r="EL3" s="457"/>
      <c r="EM3" s="457"/>
      <c r="EN3" s="457"/>
      <c r="EO3" s="457"/>
      <c r="EP3" s="457"/>
    </row>
    <row r="4" spans="1:152" s="67" customFormat="1" ht="24.9" customHeight="1" thickBot="1" x14ac:dyDescent="0.3">
      <c r="A4" s="9" t="s">
        <v>79</v>
      </c>
      <c r="B4" s="10" t="s">
        <v>186</v>
      </c>
      <c r="C4" s="10" t="s">
        <v>187</v>
      </c>
      <c r="D4" s="10" t="s">
        <v>188</v>
      </c>
      <c r="E4" s="10" t="s">
        <v>44</v>
      </c>
      <c r="F4" s="11" t="s">
        <v>189</v>
      </c>
      <c r="G4" s="413"/>
      <c r="H4" s="10"/>
      <c r="I4" s="10" t="s">
        <v>46</v>
      </c>
      <c r="J4" s="10" t="s">
        <v>45</v>
      </c>
      <c r="K4" s="419"/>
      <c r="L4" s="486"/>
      <c r="M4" s="479"/>
      <c r="N4" s="479"/>
      <c r="O4" s="488"/>
      <c r="P4" s="481"/>
      <c r="Q4" s="481"/>
      <c r="R4" s="490"/>
      <c r="S4" s="483"/>
      <c r="T4" s="431">
        <v>41</v>
      </c>
      <c r="U4" s="432"/>
      <c r="V4" s="431">
        <v>42</v>
      </c>
      <c r="W4" s="432"/>
      <c r="X4" s="431">
        <v>43</v>
      </c>
      <c r="Y4" s="432"/>
      <c r="Z4" s="431">
        <v>44</v>
      </c>
      <c r="AA4" s="432"/>
      <c r="AB4" s="431">
        <v>45</v>
      </c>
      <c r="AC4" s="432"/>
      <c r="AD4" s="431">
        <v>46</v>
      </c>
      <c r="AE4" s="432"/>
      <c r="AF4" s="431">
        <v>101</v>
      </c>
      <c r="AG4" s="441"/>
      <c r="AH4" s="442">
        <v>47</v>
      </c>
      <c r="AI4" s="432"/>
      <c r="AJ4" s="431">
        <v>48</v>
      </c>
      <c r="AK4" s="432"/>
      <c r="AL4" s="431">
        <v>49</v>
      </c>
      <c r="AM4" s="432"/>
      <c r="AN4" s="431">
        <v>50</v>
      </c>
      <c r="AO4" s="432"/>
      <c r="AP4" s="431">
        <v>51</v>
      </c>
      <c r="AQ4" s="453"/>
      <c r="AR4" s="454" t="str">
        <f>IF('إختيار المقررات'!U10&lt;&gt;0,'إختيار المقررات'!U10,"a2")</f>
        <v>a2</v>
      </c>
      <c r="AS4" s="455"/>
      <c r="AT4" s="431">
        <v>52</v>
      </c>
      <c r="AU4" s="432"/>
      <c r="AV4" s="431">
        <v>53</v>
      </c>
      <c r="AW4" s="432"/>
      <c r="AX4" s="431">
        <v>54</v>
      </c>
      <c r="AY4" s="432"/>
      <c r="AZ4" s="431">
        <v>55</v>
      </c>
      <c r="BA4" s="432"/>
      <c r="BB4" s="431">
        <v>56</v>
      </c>
      <c r="BC4" s="432"/>
      <c r="BD4" s="431">
        <v>57</v>
      </c>
      <c r="BE4" s="432"/>
      <c r="BF4" s="431">
        <v>201</v>
      </c>
      <c r="BG4" s="441"/>
      <c r="BH4" s="442">
        <v>58</v>
      </c>
      <c r="BI4" s="432"/>
      <c r="BJ4" s="431">
        <v>59</v>
      </c>
      <c r="BK4" s="432"/>
      <c r="BL4" s="431">
        <v>60</v>
      </c>
      <c r="BM4" s="432"/>
      <c r="BN4" s="431">
        <v>61</v>
      </c>
      <c r="BO4" s="432"/>
      <c r="BP4" s="431">
        <v>62</v>
      </c>
      <c r="BQ4" s="453"/>
      <c r="BR4" s="460" t="str">
        <f>IF('إختيار المقررات'!U11&lt;&gt;0,'إختيار المقررات'!U11,"a4")</f>
        <v>a4</v>
      </c>
      <c r="BS4" s="461"/>
      <c r="BT4" s="434">
        <v>63</v>
      </c>
      <c r="BU4" s="432"/>
      <c r="BV4" s="431">
        <v>64</v>
      </c>
      <c r="BW4" s="432"/>
      <c r="BX4" s="431">
        <v>65</v>
      </c>
      <c r="BY4" s="432"/>
      <c r="BZ4" s="431">
        <v>66</v>
      </c>
      <c r="CA4" s="432"/>
      <c r="CB4" s="431">
        <v>67</v>
      </c>
      <c r="CC4" s="432"/>
      <c r="CD4" s="431">
        <v>68</v>
      </c>
      <c r="CE4" s="441"/>
      <c r="CF4" s="442">
        <v>69</v>
      </c>
      <c r="CG4" s="432"/>
      <c r="CH4" s="431">
        <v>70</v>
      </c>
      <c r="CI4" s="432"/>
      <c r="CJ4" s="431">
        <v>71</v>
      </c>
      <c r="CK4" s="432"/>
      <c r="CL4" s="431">
        <v>72</v>
      </c>
      <c r="CM4" s="432"/>
      <c r="CN4" s="431">
        <v>73</v>
      </c>
      <c r="CO4" s="432"/>
      <c r="CP4" s="454" t="str">
        <f>IF('إختيار المقررات'!U12&lt;&gt;0,'إختيار المقررات'!U12,"a6")</f>
        <v>a6</v>
      </c>
      <c r="CQ4" s="455"/>
      <c r="CR4" s="434">
        <v>74</v>
      </c>
      <c r="CS4" s="432"/>
      <c r="CT4" s="431">
        <v>75</v>
      </c>
      <c r="CU4" s="432"/>
      <c r="CV4" s="431">
        <v>76</v>
      </c>
      <c r="CW4" s="432"/>
      <c r="CX4" s="431">
        <v>77</v>
      </c>
      <c r="CY4" s="432"/>
      <c r="CZ4" s="431">
        <v>78</v>
      </c>
      <c r="DA4" s="432"/>
      <c r="DB4" s="431">
        <v>79</v>
      </c>
      <c r="DC4" s="441"/>
      <c r="DD4" s="442">
        <v>80</v>
      </c>
      <c r="DE4" s="432"/>
      <c r="DF4" s="431">
        <v>81</v>
      </c>
      <c r="DG4" s="432"/>
      <c r="DH4" s="431">
        <v>82</v>
      </c>
      <c r="DI4" s="432"/>
      <c r="DJ4" s="431">
        <v>83</v>
      </c>
      <c r="DK4" s="432"/>
      <c r="DL4" s="431">
        <v>84</v>
      </c>
      <c r="DM4" s="432"/>
      <c r="DN4" s="454" t="str">
        <f>IF('إختيار المقررات'!U13&lt;&gt;0,'إختيار المقررات'!U13,"a8")</f>
        <v>a8</v>
      </c>
      <c r="DO4" s="455"/>
      <c r="DP4" s="427"/>
      <c r="DQ4" s="425"/>
      <c r="DR4" s="445"/>
      <c r="DS4" s="438"/>
      <c r="DT4" s="443"/>
      <c r="DU4" s="446"/>
      <c r="DV4" s="433"/>
      <c r="DW4" s="433"/>
      <c r="DX4" s="433"/>
      <c r="DY4" s="433"/>
      <c r="DZ4" s="449"/>
      <c r="EA4" s="449"/>
      <c r="EB4" s="448"/>
      <c r="EC4" s="430"/>
      <c r="ED4" s="430"/>
      <c r="EE4" s="421"/>
      <c r="EF4" s="440"/>
      <c r="EG4" s="415"/>
      <c r="EH4" s="415"/>
      <c r="EI4" s="436"/>
      <c r="EJ4" s="436"/>
      <c r="EK4" s="458"/>
      <c r="EL4" s="459"/>
      <c r="EM4" s="459"/>
      <c r="EN4" s="459"/>
      <c r="EO4" s="459"/>
      <c r="EP4" s="459"/>
    </row>
    <row r="5" spans="1:152" s="115" customFormat="1" ht="24.9" customHeight="1" x14ac:dyDescent="0.65">
      <c r="A5" s="108">
        <f>'إختيار المقررات'!D1</f>
        <v>0</v>
      </c>
      <c r="B5" s="108" t="str">
        <f>'إختيار المقررات'!J1</f>
        <v/>
      </c>
      <c r="C5" s="108" t="str">
        <f>'إختيار المقررات'!P1</f>
        <v/>
      </c>
      <c r="D5" s="108" t="str">
        <f>'إختيار المقررات'!V1</f>
        <v/>
      </c>
      <c r="E5" s="108" t="e">
        <f>'إختيار المقررات'!AH1</f>
        <v>#N/A</v>
      </c>
      <c r="F5" s="109" t="e">
        <f>'إختيار المقررات'!AB1</f>
        <v>#N/A</v>
      </c>
      <c r="G5" s="108" t="e">
        <f>'إختيار المقررات'!AB3</f>
        <v>#N/A</v>
      </c>
      <c r="H5" s="110" t="e">
        <f>'إختيار المقررات'!P3</f>
        <v>#N/A</v>
      </c>
      <c r="I5" s="108" t="e">
        <f>'إختيار المقررات'!D3</f>
        <v>#N/A</v>
      </c>
      <c r="J5" s="111" t="e">
        <f>'إختيار المقررات'!J3</f>
        <v>#N/A</v>
      </c>
      <c r="K5" s="112" t="str">
        <f>'إختيار المقررات'!V3</f>
        <v>غير سوري</v>
      </c>
      <c r="L5" s="112" t="e">
        <f>'إختيار المقررات'!AH3</f>
        <v>#N/A</v>
      </c>
      <c r="M5" s="112">
        <f>'إختيار المقررات'!V4</f>
        <v>0</v>
      </c>
      <c r="N5" s="180">
        <f>'إختيار المقررات'!AB4</f>
        <v>0</v>
      </c>
      <c r="O5" s="111">
        <f>'إختيار المقررات'!AH4</f>
        <v>0</v>
      </c>
      <c r="P5" s="113" t="e">
        <f>'إختيار المقررات'!D4</f>
        <v>#N/A</v>
      </c>
      <c r="Q5" s="108" t="e">
        <f>'إختيار المقررات'!J4</f>
        <v>#N/A</v>
      </c>
      <c r="R5" s="111" t="e">
        <f>'إختيار المقررات'!P4</f>
        <v>#N/A</v>
      </c>
      <c r="S5" s="114" t="e">
        <f>'إختيار المقررات'!D2</f>
        <v>#N/A</v>
      </c>
      <c r="T5" s="146" t="str">
        <f>IFERROR(IFERROR(VLOOKUP(T4,الإستمارة!$C$13:$C$22,1,0),VLOOKUP(T4,الإستمارة!$K$13:$K$22,1,0)),"")</f>
        <v/>
      </c>
      <c r="U5" s="147" t="str">
        <f>IF(VLOOKUP(T4,'إختيار المقررات'!$BM$5:$BR$63,6,0)="","",VLOOKUP(T4,'إختيار المقررات'!$BM$5:$BR$63,6,0))</f>
        <v/>
      </c>
      <c r="V5" s="146" t="str">
        <f>IFERROR(IFERROR(VLOOKUP(V4,الإستمارة!$C$13:$C$22,1,0),VLOOKUP(V4,الإستمارة!$K$13:$K$22,1,0)),"")</f>
        <v/>
      </c>
      <c r="W5" s="147" t="str">
        <f>IF(VLOOKUP(V4,'إختيار المقررات'!$BM$5:$BR$63,6,0)="","",VLOOKUP(V4,'إختيار المقررات'!$BM$5:$BR$63,6,0))</f>
        <v/>
      </c>
      <c r="X5" s="146" t="str">
        <f>IFERROR(IFERROR(VLOOKUP(X4,الإستمارة!$C$13:$C$22,1,0),VLOOKUP(X4,الإستمارة!$K$13:$K$22,1,0)),"")</f>
        <v/>
      </c>
      <c r="Y5" s="147" t="str">
        <f>IF(VLOOKUP(X4,'إختيار المقررات'!$BM$5:$BR$63,6,0)="","",VLOOKUP(X4,'إختيار المقررات'!$BM$5:$BR$63,6,0))</f>
        <v/>
      </c>
      <c r="Z5" s="146" t="str">
        <f>IFERROR(IFERROR(VLOOKUP(Z4,الإستمارة!$C$13:$C$22,1,0),VLOOKUP(Z4,الإستمارة!$K$13:$K$22,1,0)),"")</f>
        <v/>
      </c>
      <c r="AA5" s="147" t="str">
        <f>IF(VLOOKUP(Z4,'إختيار المقررات'!$BM$5:$BR$63,6,0)="","",VLOOKUP(Z4,'إختيار المقررات'!$BM$5:$BR$63,6,0))</f>
        <v/>
      </c>
      <c r="AB5" s="146" t="str">
        <f>IFERROR(IFERROR(VLOOKUP(AB4,الإستمارة!$C$13:$C$22,1,0),VLOOKUP(AB4,الإستمارة!$K$13:$K$22,1,0)),"")</f>
        <v/>
      </c>
      <c r="AC5" s="147" t="str">
        <f>IF(VLOOKUP(AB4,'إختيار المقررات'!$BM$5:$BR$63,6,0)="","",VLOOKUP(AB4,'إختيار المقررات'!$BM$5:$BR$63,6,0))</f>
        <v/>
      </c>
      <c r="AD5" s="146" t="str">
        <f>IFERROR(IFERROR(VLOOKUP(AD4,الإستمارة!$C$13:$C$22,1,0),VLOOKUP(AD4,الإستمارة!$K$13:$K$22,1,0)),"")</f>
        <v/>
      </c>
      <c r="AE5" s="147" t="str">
        <f>IF(VLOOKUP(AD4,'إختيار المقررات'!$BM$5:$BR$63,6,0)="","",VLOOKUP(AD4,'إختيار المقررات'!$BM$5:$BR$63,6,0))</f>
        <v/>
      </c>
      <c r="AF5" s="146" t="str">
        <f>IFERROR(IFERROR(VLOOKUP(AF4,الإستمارة!$C$13:$C$22,1,0),VLOOKUP(AF4,الإستمارة!$K$13:$K$22,1,0)),"")</f>
        <v/>
      </c>
      <c r="AG5" s="147" t="str">
        <f>IF(VLOOKUP(AF4,'إختيار المقررات'!$BM$5:$BR$63,6,0)="","",VLOOKUP(AF4,'إختيار المقررات'!$BM$5:$BR$63,6,0))</f>
        <v/>
      </c>
      <c r="AH5" s="146" t="str">
        <f>IFERROR(IFERROR(VLOOKUP(AH4,الإستمارة!$C$13:$C$22,1,0),VLOOKUP(AH4,الإستمارة!$K$13:$K$22,1,0)),"")</f>
        <v/>
      </c>
      <c r="AI5" s="147" t="str">
        <f>IF(VLOOKUP(AH4,'إختيار المقررات'!$BM$5:$BR$63,6,0)="","",VLOOKUP(AH4,'إختيار المقررات'!$BM$5:$BR$63,6,0))</f>
        <v/>
      </c>
      <c r="AJ5" s="146" t="str">
        <f>IFERROR(IFERROR(VLOOKUP(AJ4,الإستمارة!$C$13:$C$22,1,0),VLOOKUP(AJ4,الإستمارة!$K$13:$K$22,1,0)),"")</f>
        <v/>
      </c>
      <c r="AK5" s="147" t="str">
        <f>IF(VLOOKUP(AJ4,'إختيار المقررات'!$BM$5:$BR$63,6,0)="","",VLOOKUP(AJ4,'إختيار المقررات'!$BM$5:$BR$63,6,0))</f>
        <v/>
      </c>
      <c r="AL5" s="146" t="str">
        <f>IFERROR(IFERROR(VLOOKUP(AL4,الإستمارة!$C$13:$C$22,1,0),VLOOKUP(AL4,الإستمارة!$K$13:$K$22,1,0)),"")</f>
        <v/>
      </c>
      <c r="AM5" s="147" t="str">
        <f>IF(VLOOKUP(AL4,'إختيار المقررات'!$BM$5:$BR$63,6,0)="","",VLOOKUP(AL4,'إختيار المقررات'!$BM$5:$BR$63,6,0))</f>
        <v/>
      </c>
      <c r="AN5" s="146" t="str">
        <f>IFERROR(IFERROR(VLOOKUP(AN4,الإستمارة!$C$13:$C$22,1,0),VLOOKUP(AN4,الإستمارة!$K$13:$K$22,1,0)),"")</f>
        <v/>
      </c>
      <c r="AO5" s="147" t="str">
        <f>IF(VLOOKUP(AN4,'إختيار المقررات'!$BM$5:$BR$63,6,0)="","",VLOOKUP(AN4,'إختيار المقررات'!$BM$5:$BR$63,6,0))</f>
        <v/>
      </c>
      <c r="AP5" s="146" t="str">
        <f>IFERROR(IFERROR(VLOOKUP(AP4,الإستمارة!$C$13:$C$22,1,0),VLOOKUP(AP4,الإستمارة!$K$13:$K$22,1,0)),"")</f>
        <v/>
      </c>
      <c r="AQ5" s="147" t="str">
        <f>IF(VLOOKUP(AP4,'إختيار المقررات'!$BM$5:$BR$63,6,0)="","",VLOOKUP(AP4,'إختيار المقررات'!$BM$5:$BR$63,6,0))</f>
        <v/>
      </c>
      <c r="AR5" s="146" t="str">
        <f>IFERROR(IFERROR(VLOOKUP(AR4,الإستمارة!$C$13:$C$22,1,0),VLOOKUP(AR4,الإستمارة!$K$13:$K$22,1,0)),"")</f>
        <v/>
      </c>
      <c r="AS5" s="147" t="str">
        <f>IF(VLOOKUP(AR4,'إختيار المقررات'!$BM$5:$BR$63,6,0)="","",VLOOKUP(AR4,'إختيار المقررات'!$BM$5:$BR$63,6,0))</f>
        <v/>
      </c>
      <c r="AT5" s="146" t="str">
        <f>IFERROR(IFERROR(VLOOKUP(AT4,الإستمارة!$C$13:$C$22,1,0),VLOOKUP(AT4,الإستمارة!$K$13:$K$22,1,0)),"")</f>
        <v/>
      </c>
      <c r="AU5" s="147" t="str">
        <f>IF(VLOOKUP(AT4,'إختيار المقررات'!$BM$5:$BR$63,6,0)="","",VLOOKUP(AT4,'إختيار المقررات'!$BM$5:$BR$63,6,0))</f>
        <v/>
      </c>
      <c r="AV5" s="146" t="str">
        <f>IFERROR(IFERROR(VLOOKUP(AV4,الإستمارة!$C$13:$C$22,1,0),VLOOKUP(AV4,الإستمارة!$K$13:$K$22,1,0)),"")</f>
        <v/>
      </c>
      <c r="AW5" s="147" t="str">
        <f>IF(VLOOKUP(AV4,'إختيار المقررات'!$BM$5:$BR$63,6,0)="","",VLOOKUP(AV4,'إختيار المقررات'!$BM$5:$BR$63,6,0))</f>
        <v/>
      </c>
      <c r="AX5" s="146" t="str">
        <f>IFERROR(IFERROR(VLOOKUP(AX4,الإستمارة!$C$13:$C$22,1,0),VLOOKUP(AX4,الإستمارة!$K$13:$K$22,1,0)),"")</f>
        <v/>
      </c>
      <c r="AY5" s="147" t="str">
        <f>IF(VLOOKUP(AX4,'إختيار المقررات'!$BM$5:$BR$63,6,0)="","",VLOOKUP(AX4,'إختيار المقررات'!$BM$5:$BR$63,6,0))</f>
        <v/>
      </c>
      <c r="AZ5" s="146" t="str">
        <f>IFERROR(IFERROR(VLOOKUP(AZ4,الإستمارة!$C$13:$C$22,1,0),VLOOKUP(AZ4,الإستمارة!$K$13:$K$22,1,0)),"")</f>
        <v/>
      </c>
      <c r="BA5" s="147" t="str">
        <f>IF(VLOOKUP(AZ4,'إختيار المقررات'!$BM$5:$BR$63,6,0)="","",VLOOKUP(AZ4,'إختيار المقررات'!$BM$5:$BR$63,6,0))</f>
        <v/>
      </c>
      <c r="BB5" s="146" t="str">
        <f>IFERROR(IFERROR(VLOOKUP(BB4,الإستمارة!$C$13:$C$22,1,0),VLOOKUP(BB4,الإستمارة!$K$13:$K$22,1,0)),"")</f>
        <v/>
      </c>
      <c r="BC5" s="147" t="str">
        <f>IF(VLOOKUP(BB4,'إختيار المقررات'!$BM$5:$BR$63,6,0)="","",VLOOKUP(BB4,'إختيار المقررات'!$BM$5:$BR$63,6,0))</f>
        <v/>
      </c>
      <c r="BD5" s="146" t="str">
        <f>IFERROR(IFERROR(VLOOKUP(BD4,الإستمارة!$C$13:$C$22,1,0),VLOOKUP(BD4,الإستمارة!$K$13:$K$22,1,0)),"")</f>
        <v/>
      </c>
      <c r="BE5" s="147" t="str">
        <f>IF(VLOOKUP(BD4,'إختيار المقررات'!$BM$5:$BR$63,6,0)="","",VLOOKUP(BD4,'إختيار المقررات'!$BM$5:$BR$63,6,0))</f>
        <v/>
      </c>
      <c r="BF5" s="146" t="str">
        <f>IFERROR(IFERROR(VLOOKUP(BF4,الإستمارة!$C$13:$C$22,1,0),VLOOKUP(BF4,الإستمارة!$K$13:$K$22,1,0)),"")</f>
        <v/>
      </c>
      <c r="BG5" s="147" t="str">
        <f>IF(VLOOKUP(BF4,'إختيار المقررات'!$BM$5:$BR$63,6,0)="","",VLOOKUP(BF4,'إختيار المقررات'!$BM$5:$BR$63,6,0))</f>
        <v/>
      </c>
      <c r="BH5" s="146" t="str">
        <f>IFERROR(IFERROR(VLOOKUP(BH4,الإستمارة!$C$13:$C$22,1,0),VLOOKUP(BH4,الإستمارة!$K$13:$K$22,1,0)),"")</f>
        <v/>
      </c>
      <c r="BI5" s="147" t="str">
        <f>IF(VLOOKUP(BH4,'إختيار المقررات'!$BM$5:$BR$63,6,0)="","",VLOOKUP(BH4,'إختيار المقررات'!$BM$5:$BR$63,6,0))</f>
        <v/>
      </c>
      <c r="BJ5" s="146" t="str">
        <f>IFERROR(IFERROR(VLOOKUP(BJ4,الإستمارة!$C$13:$C$22,1,0),VLOOKUP(BJ4,الإستمارة!$K$13:$K$22,1,0)),"")</f>
        <v/>
      </c>
      <c r="BK5" s="147" t="str">
        <f>IF(VLOOKUP(BJ4,'إختيار المقررات'!$BM$5:$BR$63,6,0)="","",VLOOKUP(BJ4,'إختيار المقررات'!$BM$5:$BR$63,6,0))</f>
        <v/>
      </c>
      <c r="BL5" s="146" t="str">
        <f>IFERROR(IFERROR(VLOOKUP(BL4,الإستمارة!$C$13:$C$22,1,0),VLOOKUP(BL4,الإستمارة!$K$13:$K$22,1,0)),"")</f>
        <v/>
      </c>
      <c r="BM5" s="147" t="str">
        <f>IF(VLOOKUP(BL4,'إختيار المقررات'!$BM$5:$BR$63,6,0)="","",VLOOKUP(BL4,'إختيار المقررات'!$BM$5:$BR$63,6,0))</f>
        <v/>
      </c>
      <c r="BN5" s="146" t="str">
        <f>IFERROR(IFERROR(VLOOKUP(BN4,الإستمارة!$C$13:$C$22,1,0),VLOOKUP(BN4,الإستمارة!$K$13:$K$22,1,0)),"")</f>
        <v/>
      </c>
      <c r="BO5" s="147" t="str">
        <f>IF(VLOOKUP(BN4,'إختيار المقررات'!$BM$5:$BR$63,6,0)="","",VLOOKUP(BN4,'إختيار المقررات'!$BM$5:$BR$63,6,0))</f>
        <v/>
      </c>
      <c r="BP5" s="146" t="str">
        <f>IFERROR(IFERROR(VLOOKUP(BP4,الإستمارة!$C$13:$C$22,1,0),VLOOKUP(BP4,الإستمارة!$K$13:$K$22,1,0)),"")</f>
        <v/>
      </c>
      <c r="BQ5" s="147" t="str">
        <f>IF(VLOOKUP(BP4,'إختيار المقررات'!$BM$5:$BR$63,6,0)="","",VLOOKUP(BP4,'إختيار المقررات'!$BM$5:$BR$63,6,0))</f>
        <v/>
      </c>
      <c r="BR5" s="146" t="str">
        <f>IFERROR(IFERROR(VLOOKUP(BR4,الإستمارة!$C$13:$C$22,1,0),VLOOKUP(BR4,الإستمارة!$K$13:$K$22,1,0)),"")</f>
        <v/>
      </c>
      <c r="BS5" s="147" t="str">
        <f>IF(VLOOKUP(BR4,'إختيار المقررات'!$BM$5:$BR$63,6,0)="","",VLOOKUP(BR4,'إختيار المقررات'!$BM$5:$BR$63,6,0))</f>
        <v/>
      </c>
      <c r="BT5" s="146" t="str">
        <f>IFERROR(IFERROR(VLOOKUP(BT4,الإستمارة!$C$13:$C$22,1,0),VLOOKUP(BT4,الإستمارة!$K$13:$K$22,1,0)),"")</f>
        <v/>
      </c>
      <c r="BU5" s="147" t="str">
        <f>IF(VLOOKUP(BT4,'إختيار المقررات'!$BM$5:$BR$63,6,0)="","",VLOOKUP(BT4,'إختيار المقررات'!$BM$5:$BR$63,6,0))</f>
        <v/>
      </c>
      <c r="BV5" s="146" t="str">
        <f>IFERROR(IFERROR(VLOOKUP(BV4,الإستمارة!$C$13:$C$22,1,0),VLOOKUP(BV4,الإستمارة!$K$13:$K$22,1,0)),"")</f>
        <v/>
      </c>
      <c r="BW5" s="147" t="str">
        <f>IF(VLOOKUP(BV4,'إختيار المقررات'!$BM$5:$BR$63,6,0)="","",VLOOKUP(BV4,'إختيار المقررات'!$BM$5:$BR$63,6,0))</f>
        <v/>
      </c>
      <c r="BX5" s="146" t="str">
        <f>IFERROR(IFERROR(VLOOKUP(BX4,الإستمارة!$C$13:$C$22,1,0),VLOOKUP(BX4,الإستمارة!$K$13:$K$22,1,0)),"")</f>
        <v/>
      </c>
      <c r="BY5" s="147" t="str">
        <f>IF(VLOOKUP(BX4,'إختيار المقررات'!$BM$5:$BR$63,6,0)="","",VLOOKUP(BX4,'إختيار المقررات'!$BM$5:$BR$63,6,0))</f>
        <v/>
      </c>
      <c r="BZ5" s="146" t="str">
        <f>IFERROR(IFERROR(VLOOKUP(BZ4,الإستمارة!$C$13:$C$22,1,0),VLOOKUP(BZ4,الإستمارة!$K$13:$K$22,1,0)),"")</f>
        <v/>
      </c>
      <c r="CA5" s="147" t="str">
        <f>IF(VLOOKUP(BZ4,'إختيار المقررات'!$BM$5:$BR$63,6,0)="","",VLOOKUP(BZ4,'إختيار المقررات'!$BM$5:$BR$63,6,0))</f>
        <v/>
      </c>
      <c r="CB5" s="146" t="str">
        <f>IFERROR(IFERROR(VLOOKUP(CB4,الإستمارة!$C$13:$C$22,1,0),VLOOKUP(CB4,الإستمارة!$K$13:$K$22,1,0)),"")</f>
        <v/>
      </c>
      <c r="CC5" s="147" t="str">
        <f>IF(VLOOKUP(CB4,'إختيار المقررات'!$BM$5:$BR$63,6,0)="","",VLOOKUP(CB4,'إختيار المقررات'!$BM$5:$BR$63,6,0))</f>
        <v/>
      </c>
      <c r="CD5" s="146" t="str">
        <f>IFERROR(IFERROR(VLOOKUP(CD4,الإستمارة!$C$13:$C$22,1,0),VLOOKUP(CD4,الإستمارة!$K$13:$K$22,1,0)),"")</f>
        <v/>
      </c>
      <c r="CE5" s="147" t="str">
        <f>IF(VLOOKUP(CD4,'إختيار المقررات'!$BM$5:$BR$63,6,0)="","",VLOOKUP(CD4,'إختيار المقررات'!$BM$5:$BR$63,6,0))</f>
        <v/>
      </c>
      <c r="CF5" s="146" t="str">
        <f>IFERROR(IFERROR(VLOOKUP(CF4,الإستمارة!$C$13:$C$22,1,0),VLOOKUP(CF4,الإستمارة!$K$13:$K$22,1,0)),"")</f>
        <v/>
      </c>
      <c r="CG5" s="147" t="str">
        <f>IF(VLOOKUP(CF4,'إختيار المقررات'!$BM$5:$BR$63,6,0)="","",VLOOKUP(CF4,'إختيار المقررات'!$BM$5:$BR$63,6,0))</f>
        <v/>
      </c>
      <c r="CH5" s="146" t="str">
        <f>IFERROR(IFERROR(VLOOKUP(CH4,الإستمارة!$C$13:$C$22,1,0),VLOOKUP(CH4,الإستمارة!$K$13:$K$22,1,0)),"")</f>
        <v/>
      </c>
      <c r="CI5" s="147" t="str">
        <f>IF(VLOOKUP(CH4,'إختيار المقررات'!$BM$5:$BR$63,6,0)="","",VLOOKUP(CH4,'إختيار المقررات'!$BM$5:$BR$63,6,0))</f>
        <v/>
      </c>
      <c r="CJ5" s="146" t="str">
        <f>IFERROR(IFERROR(VLOOKUP(CJ4,الإستمارة!$C$13:$C$22,1,0),VLOOKUP(CJ4,الإستمارة!$K$13:$K$22,1,0)),"")</f>
        <v/>
      </c>
      <c r="CK5" s="147" t="str">
        <f>IF(VLOOKUP(CJ4,'إختيار المقررات'!$BM$5:$BR$63,6,0)="","",VLOOKUP(CJ4,'إختيار المقررات'!$BM$5:$BR$63,6,0))</f>
        <v/>
      </c>
      <c r="CL5" s="146" t="str">
        <f>IFERROR(IFERROR(VLOOKUP(CL4,الإستمارة!$C$13:$C$22,1,0),VLOOKUP(CL4,الإستمارة!$K$13:$K$22,1,0)),"")</f>
        <v/>
      </c>
      <c r="CM5" s="147" t="str">
        <f>IF(VLOOKUP(CL4,'إختيار المقررات'!$BM$5:$BR$63,6,0)="","",VLOOKUP(CL4,'إختيار المقررات'!$BM$5:$BR$63,6,0))</f>
        <v/>
      </c>
      <c r="CN5" s="146" t="str">
        <f>IFERROR(IFERROR(VLOOKUP(CN4,الإستمارة!$C$13:$C$22,1,0),VLOOKUP(CN4,الإستمارة!$K$13:$K$22,1,0)),"")</f>
        <v/>
      </c>
      <c r="CO5" s="147" t="str">
        <f>IF(VLOOKUP(CN4,'إختيار المقررات'!$BM$5:$BR$63,6,0)="","",VLOOKUP(CN4,'إختيار المقررات'!$BM$5:$BR$63,6,0))</f>
        <v/>
      </c>
      <c r="CP5" s="146" t="str">
        <f>IFERROR(IFERROR(VLOOKUP(CP4,الإستمارة!$C$13:$C$22,1,0),VLOOKUP(CP4,الإستمارة!$K$13:$K$22,1,0)),"")</f>
        <v/>
      </c>
      <c r="CQ5" s="147" t="str">
        <f>IF(VLOOKUP(CP4,'إختيار المقررات'!$BM$5:$BR$63,6,0)="","",VLOOKUP(CP4,'إختيار المقررات'!$BM$5:$BR$63,6,0))</f>
        <v/>
      </c>
      <c r="CR5" s="146" t="str">
        <f>IFERROR(IFERROR(VLOOKUP(CR4,الإستمارة!$C$13:$C$22,1,0),VLOOKUP(CR4,الإستمارة!$K$13:$K$22,1,0)),"")</f>
        <v/>
      </c>
      <c r="CS5" s="147" t="str">
        <f>IF(VLOOKUP(CR4,'إختيار المقررات'!$BM$5:$BR$63,6,0)="","",VLOOKUP(CR4,'إختيار المقررات'!$BM$5:$BR$63,6,0))</f>
        <v/>
      </c>
      <c r="CT5" s="146" t="str">
        <f>IFERROR(IFERROR(VLOOKUP(CT4,الإستمارة!$C$13:$C$22,1,0),VLOOKUP(CT4,الإستمارة!$K$13:$K$22,1,0)),"")</f>
        <v/>
      </c>
      <c r="CU5" s="147" t="str">
        <f>IF(VLOOKUP(CT4,'إختيار المقررات'!$BM$5:$BR$63,6,0)="","",VLOOKUP(CT4,'إختيار المقررات'!$BM$5:$BR$63,6,0))</f>
        <v/>
      </c>
      <c r="CV5" s="146" t="str">
        <f>IFERROR(IFERROR(VLOOKUP(CV4,الإستمارة!$C$13:$C$22,1,0),VLOOKUP(CV4,الإستمارة!$K$13:$K$22,1,0)),"")</f>
        <v/>
      </c>
      <c r="CW5" s="147" t="str">
        <f>IF(VLOOKUP(CV4,'إختيار المقررات'!$BM$5:$BR$63,6,0)="","",VLOOKUP(CV4,'إختيار المقررات'!$BM$5:$BR$63,6,0))</f>
        <v/>
      </c>
      <c r="CX5" s="146" t="str">
        <f>IFERROR(IFERROR(VLOOKUP(CX4,الإستمارة!$C$13:$C$22,1,0),VLOOKUP(CX4,الإستمارة!$K$13:$K$22,1,0)),"")</f>
        <v/>
      </c>
      <c r="CY5" s="147" t="str">
        <f>IF(VLOOKUP(CX4,'إختيار المقررات'!$BM$5:$BR$63,6,0)="","",VLOOKUP(CX4,'إختيار المقررات'!$BM$5:$BR$63,6,0))</f>
        <v/>
      </c>
      <c r="CZ5" s="146" t="str">
        <f>IFERROR(IFERROR(VLOOKUP(CZ4,الإستمارة!$C$13:$C$22,1,0),VLOOKUP(CZ4,الإستمارة!$K$13:$K$22,1,0)),"")</f>
        <v/>
      </c>
      <c r="DA5" s="147" t="str">
        <f>IF(VLOOKUP(CZ4,'إختيار المقررات'!$BM$5:$BR$63,6,0)="","",VLOOKUP(CZ4,'إختيار المقررات'!$BM$5:$BR$63,6,0))</f>
        <v/>
      </c>
      <c r="DB5" s="146" t="str">
        <f>IFERROR(IFERROR(VLOOKUP(DB4,الإستمارة!$C$13:$C$22,1,0),VLOOKUP(DB4,الإستمارة!$K$13:$K$22,1,0)),"")</f>
        <v/>
      </c>
      <c r="DC5" s="147" t="str">
        <f>IF(VLOOKUP(DB4,'إختيار المقررات'!$BM$5:$BR$63,6,0)="","",VLOOKUP(DB4,'إختيار المقررات'!$BM$5:$BR$63,6,0))</f>
        <v/>
      </c>
      <c r="DD5" s="146" t="str">
        <f>IFERROR(IFERROR(VLOOKUP(DD4,الإستمارة!$C$13:$C$22,1,0),VLOOKUP(DD4,الإستمارة!$K$13:$K$22,1,0)),"")</f>
        <v/>
      </c>
      <c r="DE5" s="147" t="str">
        <f>IF(VLOOKUP(DD4,'إختيار المقررات'!$BM$5:$BR$63,6,0)="","",VLOOKUP(DD4,'إختيار المقررات'!$BM$5:$BR$63,6,0))</f>
        <v/>
      </c>
      <c r="DF5" s="146" t="str">
        <f>IFERROR(IFERROR(VLOOKUP(DF4,الإستمارة!$C$13:$C$22,1,0),VLOOKUP(DF4,الإستمارة!$K$13:$K$22,1,0)),"")</f>
        <v/>
      </c>
      <c r="DG5" s="147" t="str">
        <f>IF(VLOOKUP(DF4,'إختيار المقررات'!$BM$5:$BR$63,6,0)="","",VLOOKUP(DF4,'إختيار المقررات'!$BM$5:$BR$63,6,0))</f>
        <v/>
      </c>
      <c r="DH5" s="146" t="str">
        <f>IFERROR(IFERROR(VLOOKUP(DH4,الإستمارة!$C$13:$C$22,1,0),VLOOKUP(DH4,الإستمارة!$K$13:$K$22,1,0)),"")</f>
        <v/>
      </c>
      <c r="DI5" s="147" t="str">
        <f>IF(VLOOKUP(DH4,'إختيار المقررات'!$BM$5:$BR$63,6,0)="","",VLOOKUP(DH4,'إختيار المقررات'!$BM$5:$BR$63,6,0))</f>
        <v/>
      </c>
      <c r="DJ5" s="146" t="str">
        <f>IFERROR(IFERROR(VLOOKUP(DJ4,الإستمارة!$C$13:$C$22,1,0),VLOOKUP(DJ4,الإستمارة!$K$13:$K$22,1,0)),"")</f>
        <v/>
      </c>
      <c r="DK5" s="147" t="str">
        <f>IF(VLOOKUP(DJ4,'إختيار المقررات'!$BM$5:$BR$63,6,0)="","",VLOOKUP(DJ4,'إختيار المقررات'!$BM$5:$BR$63,6,0))</f>
        <v/>
      </c>
      <c r="DL5" s="146" t="str">
        <f>IFERROR(IFERROR(VLOOKUP(DL4,الإستمارة!$C$13:$C$22,1,0),VLOOKUP(DL4,الإستمارة!$K$13:$K$22,1,0)),"")</f>
        <v/>
      </c>
      <c r="DM5" s="147" t="str">
        <f>IF(VLOOKUP(DL4,'إختيار المقررات'!$BM$5:$BR$63,6,0)="","",VLOOKUP(DL4,'إختيار المقررات'!$BM$5:$BR$63,6,0))</f>
        <v/>
      </c>
      <c r="DN5" s="146" t="str">
        <f>IFERROR(IFERROR(VLOOKUP(DN4,الإستمارة!$C$13:$C$22,1,0),VLOOKUP(DN4,الإستمارة!$K$13:$K$22,1,0)),"")</f>
        <v/>
      </c>
      <c r="DO5" s="147" t="str">
        <f>IF(VLOOKUP(DN4,'إختيار المقررات'!$BM$5:$BR$63,6,0)="","",VLOOKUP(DN4,'إختيار المقررات'!$BM$5:$BR$63,6,0))</f>
        <v/>
      </c>
      <c r="DP5" s="116" t="e">
        <f>'إختيار المقررات'!P5</f>
        <v>#N/A</v>
      </c>
      <c r="DQ5" s="117" t="e">
        <f>'إختيار المقررات'!V5</f>
        <v>#N/A</v>
      </c>
      <c r="DR5" s="118" t="e">
        <f>'إختيار المقررات'!AB5</f>
        <v>#N/A</v>
      </c>
      <c r="DS5" s="119">
        <f>'إختيار المقررات'!D5</f>
        <v>0</v>
      </c>
      <c r="DT5" s="120">
        <f>'إختيار المقررات'!AH10</f>
        <v>0</v>
      </c>
      <c r="DU5" s="121">
        <f>'إختيار المقررات'!AH9</f>
        <v>10000</v>
      </c>
      <c r="DV5" s="121" t="e">
        <f>'إختيار المقررات'!AH7</f>
        <v>#N/A</v>
      </c>
      <c r="DW5" s="121" t="e">
        <f>'إختيار المقررات'!AH8</f>
        <v>#N/A</v>
      </c>
      <c r="DX5" s="122" t="e">
        <f>'إختيار المقررات'!AH12</f>
        <v>#N/A</v>
      </c>
      <c r="DY5" s="121" t="str">
        <f>'إختيار المقررات'!AH13</f>
        <v>لا</v>
      </c>
      <c r="DZ5" s="121" t="e">
        <f>'إختيار المقررات'!AH14</f>
        <v>#N/A</v>
      </c>
      <c r="EA5" s="121" t="e">
        <f>'إختيار المقررات'!AH15</f>
        <v>#N/A</v>
      </c>
      <c r="EB5" s="116">
        <f>'إختيار المقررات'!AH16</f>
        <v>0</v>
      </c>
      <c r="EC5" s="123">
        <f>'إختيار المقررات'!AH17</f>
        <v>0</v>
      </c>
      <c r="ED5" s="121">
        <f>'إختيار المقررات'!AH18</f>
        <v>0</v>
      </c>
      <c r="EE5" s="124">
        <f>SUM(EB5:ED5)</f>
        <v>0</v>
      </c>
      <c r="EF5" s="116" t="e">
        <f>'إختيار المقررات'!AB2</f>
        <v>#N/A</v>
      </c>
      <c r="EG5" s="117" t="e">
        <f>'إختيار المقررات'!V2</f>
        <v>#N/A</v>
      </c>
      <c r="EH5" s="117" t="e">
        <f>'إختيار المقررات'!P2</f>
        <v>#N/A</v>
      </c>
      <c r="EI5" s="124" t="e">
        <f>'إختيار المقررات'!J2</f>
        <v>#N/A</v>
      </c>
      <c r="EJ5" s="124" t="str">
        <f>'إختيار المقررات'!V15</f>
        <v>الإنكليزية</v>
      </c>
      <c r="EK5" s="124" t="str">
        <f>'إختيار المقررات'!V19</f>
        <v/>
      </c>
      <c r="EL5" s="124" t="str">
        <f>'إختيار المقررات'!V20</f>
        <v/>
      </c>
      <c r="EM5" s="124" t="str">
        <f>'إختيار المقررات'!V21</f>
        <v/>
      </c>
      <c r="EN5" s="124" t="str">
        <f>'إختيار المقررات'!V22</f>
        <v/>
      </c>
      <c r="EO5" s="124" t="str">
        <f>'إختيار المقررات'!V23</f>
        <v/>
      </c>
      <c r="EP5" s="124" t="str">
        <f>'إختيار المقررات'!V24</f>
        <v/>
      </c>
      <c r="EQ5" s="115" t="str">
        <f>'إختيار المقررات'!V24</f>
        <v/>
      </c>
      <c r="ER5" s="115" t="str">
        <f>'إختيار المقررات'!V25</f>
        <v/>
      </c>
      <c r="ES5" s="115" t="str">
        <f>'إختيار المقررات'!V26</f>
        <v/>
      </c>
      <c r="ET5" s="115" t="str">
        <f>'إختيار المقررات'!V27</f>
        <v/>
      </c>
      <c r="EU5" s="115" t="str">
        <f>'إختيار المقررات'!V28</f>
        <v/>
      </c>
      <c r="EV5" s="115" t="str">
        <f>'إختيار المقررات'!V23</f>
        <v/>
      </c>
    </row>
  </sheetData>
  <sheetProtection algorithmName="SHA-512" hashValue="kG7+RsvtSaGFfREhhAcKSJXHOd/7mplOmt7FvF4QWhNRp2T1V2GoI4bZCbjgN32wJ2ko4DSrYIBOEp3lJJ6Low==" saltValue="jsJh5jIYLVrGxxwjnPq87A==" spinCount="100000" sheet="1" objects="1" scenarios="1"/>
  <mergeCells count="152">
    <mergeCell ref="CZ3:DA3"/>
    <mergeCell ref="DB3:DC3"/>
    <mergeCell ref="DD3:DE3"/>
    <mergeCell ref="DF3:DG3"/>
    <mergeCell ref="DH3:DI3"/>
    <mergeCell ref="DJ3:DK3"/>
    <mergeCell ref="DL3:DM3"/>
    <mergeCell ref="DN3:DO3"/>
    <mergeCell ref="CZ4:DA4"/>
    <mergeCell ref="DB4:DC4"/>
    <mergeCell ref="DD4:DE4"/>
    <mergeCell ref="DF4:DG4"/>
    <mergeCell ref="DH4:DI4"/>
    <mergeCell ref="DJ4:DK4"/>
    <mergeCell ref="DL4:DM4"/>
    <mergeCell ref="DN4:DO4"/>
    <mergeCell ref="T1:AS1"/>
    <mergeCell ref="AT1:BS1"/>
    <mergeCell ref="BT1:CQ1"/>
    <mergeCell ref="CR1:DO1"/>
    <mergeCell ref="T2:AG2"/>
    <mergeCell ref="AH2:AS2"/>
    <mergeCell ref="AT2:BG2"/>
    <mergeCell ref="BH2:BS2"/>
    <mergeCell ref="BT2:CE2"/>
    <mergeCell ref="CF2:CQ2"/>
    <mergeCell ref="CR2:DC2"/>
    <mergeCell ref="DD2:DO2"/>
    <mergeCell ref="B1:C1"/>
    <mergeCell ref="D1:J2"/>
    <mergeCell ref="DP1:DR2"/>
    <mergeCell ref="DS1:DS2"/>
    <mergeCell ref="DT1:EA2"/>
    <mergeCell ref="EB1:EE2"/>
    <mergeCell ref="EF1:EI2"/>
    <mergeCell ref="M1:M4"/>
    <mergeCell ref="P3:P4"/>
    <mergeCell ref="S1:S4"/>
    <mergeCell ref="P1:R2"/>
    <mergeCell ref="Q3:Q4"/>
    <mergeCell ref="L1:L4"/>
    <mergeCell ref="N1:N4"/>
    <mergeCell ref="O1:O4"/>
    <mergeCell ref="AN4:AO4"/>
    <mergeCell ref="R3:R4"/>
    <mergeCell ref="BN3:BO3"/>
    <mergeCell ref="BP3:BQ3"/>
    <mergeCell ref="T4:U4"/>
    <mergeCell ref="V4:W4"/>
    <mergeCell ref="X4:Y4"/>
    <mergeCell ref="T3:U3"/>
    <mergeCell ref="V3:W3"/>
    <mergeCell ref="EK1:EP4"/>
    <mergeCell ref="DZ3:DZ4"/>
    <mergeCell ref="AV3:AW3"/>
    <mergeCell ref="AX3:AY3"/>
    <mergeCell ref="BD3:BE3"/>
    <mergeCell ref="BH3:BI3"/>
    <mergeCell ref="Z3:AA3"/>
    <mergeCell ref="AB3:AC3"/>
    <mergeCell ref="AD3:AE3"/>
    <mergeCell ref="AF3:AG3"/>
    <mergeCell ref="AH3:AI3"/>
    <mergeCell ref="CD3:CE3"/>
    <mergeCell ref="BN4:BO4"/>
    <mergeCell ref="BZ4:CA4"/>
    <mergeCell ref="BP4:BQ4"/>
    <mergeCell ref="BR4:BS4"/>
    <mergeCell ref="CJ4:CK4"/>
    <mergeCell ref="CL4:CM4"/>
    <mergeCell ref="CN4:CO4"/>
    <mergeCell ref="CP4:CQ4"/>
    <mergeCell ref="CR4:CS4"/>
    <mergeCell ref="CT4:CU4"/>
    <mergeCell ref="CV4:CW4"/>
    <mergeCell ref="AN3:AO3"/>
    <mergeCell ref="BV4:BW4"/>
    <mergeCell ref="BX4:BY4"/>
    <mergeCell ref="BF3:BG3"/>
    <mergeCell ref="AZ3:BA3"/>
    <mergeCell ref="AJ3:AK3"/>
    <mergeCell ref="AR3:AS3"/>
    <mergeCell ref="Z4:AA4"/>
    <mergeCell ref="AB4:AC4"/>
    <mergeCell ref="AD4:AE4"/>
    <mergeCell ref="AF4:AG4"/>
    <mergeCell ref="AH4:AI4"/>
    <mergeCell ref="AP4:AQ4"/>
    <mergeCell ref="AR4:AS4"/>
    <mergeCell ref="BB4:BC4"/>
    <mergeCell ref="BD4:BE4"/>
    <mergeCell ref="AJ4:AK4"/>
    <mergeCell ref="AL4:AM4"/>
    <mergeCell ref="AL3:AM3"/>
    <mergeCell ref="AT4:AU4"/>
    <mergeCell ref="BZ3:CA3"/>
    <mergeCell ref="CF3:CG3"/>
    <mergeCell ref="CT3:CU3"/>
    <mergeCell ref="CV3:CW3"/>
    <mergeCell ref="X3:Y3"/>
    <mergeCell ref="BR3:BS3"/>
    <mergeCell ref="BL3:BM3"/>
    <mergeCell ref="CJ3:CK3"/>
    <mergeCell ref="BV3:BW3"/>
    <mergeCell ref="EI3:EI4"/>
    <mergeCell ref="EJ3:EJ4"/>
    <mergeCell ref="DS3:DS4"/>
    <mergeCell ref="DW3:DW4"/>
    <mergeCell ref="DX3:DX4"/>
    <mergeCell ref="DY3:DY4"/>
    <mergeCell ref="EF3:EF4"/>
    <mergeCell ref="BF4:BG4"/>
    <mergeCell ref="BH4:BI4"/>
    <mergeCell ref="BJ4:BK4"/>
    <mergeCell ref="BL4:BM4"/>
    <mergeCell ref="BT3:BU3"/>
    <mergeCell ref="DT3:DT4"/>
    <mergeCell ref="ED3:ED4"/>
    <mergeCell ref="BJ3:BK3"/>
    <mergeCell ref="DR3:DR4"/>
    <mergeCell ref="DU3:DU4"/>
    <mergeCell ref="CX4:CY4"/>
    <mergeCell ref="EB3:EB4"/>
    <mergeCell ref="CB4:CC4"/>
    <mergeCell ref="CD4:CE4"/>
    <mergeCell ref="CF4:CG4"/>
    <mergeCell ref="CH4:CI4"/>
    <mergeCell ref="EA3:EA4"/>
    <mergeCell ref="G3:G4"/>
    <mergeCell ref="EH3:EH4"/>
    <mergeCell ref="BB3:BC3"/>
    <mergeCell ref="K1:K4"/>
    <mergeCell ref="EG3:EG4"/>
    <mergeCell ref="EE3:EE4"/>
    <mergeCell ref="CP3:CQ3"/>
    <mergeCell ref="CR3:CS3"/>
    <mergeCell ref="DQ3:DQ4"/>
    <mergeCell ref="DP3:DP4"/>
    <mergeCell ref="AP3:AQ3"/>
    <mergeCell ref="AT3:AU3"/>
    <mergeCell ref="EC3:EC4"/>
    <mergeCell ref="AV4:AW4"/>
    <mergeCell ref="AX4:AY4"/>
    <mergeCell ref="AZ4:BA4"/>
    <mergeCell ref="DV3:DV4"/>
    <mergeCell ref="CN3:CO3"/>
    <mergeCell ref="CX3:CY3"/>
    <mergeCell ref="BT4:BU4"/>
    <mergeCell ref="CB3:CC3"/>
    <mergeCell ref="CH3:CI3"/>
    <mergeCell ref="CL3:CM3"/>
    <mergeCell ref="BX3:BY3"/>
  </mergeCells>
  <conditionalFormatting sqref="A1:A2">
    <cfRule type="duplicateValues" dxfId="2" priority="3"/>
  </conditionalFormatting>
  <conditionalFormatting sqref="A5">
    <cfRule type="duplicateValues" dxfId="1" priority="1"/>
    <cfRule type="duplicateValues" dxfId="0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1734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18" sqref="L18"/>
    </sheetView>
  </sheetViews>
  <sheetFormatPr defaultColWidth="8.796875" defaultRowHeight="13.8" x14ac:dyDescent="0.25"/>
  <cols>
    <col min="1" max="2" width="9.09765625" style="115" bestFit="1" customWidth="1"/>
    <col min="3" max="14" width="6" style="115" customWidth="1"/>
    <col min="15" max="15" width="14.09765625" style="115" customWidth="1"/>
    <col min="16" max="27" width="6" style="115" customWidth="1"/>
    <col min="28" max="28" width="5.5" style="115" bestFit="1" customWidth="1"/>
    <col min="29" max="51" width="6" style="115" customWidth="1"/>
    <col min="52" max="16384" width="8.796875" style="115"/>
  </cols>
  <sheetData>
    <row r="1" spans="1:56" x14ac:dyDescent="0.25">
      <c r="A1" s="115">
        <v>1</v>
      </c>
      <c r="B1" s="115">
        <v>2</v>
      </c>
      <c r="C1" s="115">
        <v>3</v>
      </c>
      <c r="D1" s="115">
        <v>4</v>
      </c>
      <c r="E1" s="115">
        <v>5</v>
      </c>
      <c r="F1" s="115">
        <v>6</v>
      </c>
      <c r="G1" s="115">
        <v>7</v>
      </c>
      <c r="H1" s="115">
        <v>8</v>
      </c>
      <c r="I1" s="115">
        <v>9</v>
      </c>
      <c r="J1" s="115">
        <v>10</v>
      </c>
      <c r="K1" s="115">
        <v>11</v>
      </c>
      <c r="L1" s="115">
        <v>12</v>
      </c>
      <c r="M1" s="115">
        <v>13</v>
      </c>
      <c r="N1" s="115">
        <v>14</v>
      </c>
      <c r="O1" s="115">
        <v>15</v>
      </c>
      <c r="P1" s="115">
        <v>16</v>
      </c>
      <c r="Q1" s="115">
        <v>17</v>
      </c>
      <c r="R1" s="115">
        <v>18</v>
      </c>
      <c r="S1" s="115">
        <v>19</v>
      </c>
      <c r="T1" s="115">
        <v>20</v>
      </c>
      <c r="U1" s="115">
        <v>21</v>
      </c>
      <c r="V1" s="115">
        <v>22</v>
      </c>
      <c r="W1" s="115">
        <v>23</v>
      </c>
      <c r="X1" s="115">
        <v>24</v>
      </c>
      <c r="Y1" s="115">
        <v>25</v>
      </c>
      <c r="Z1" s="115">
        <v>26</v>
      </c>
      <c r="AA1" s="115">
        <v>27</v>
      </c>
      <c r="AB1" s="115">
        <v>28</v>
      </c>
      <c r="AC1" s="115">
        <v>29</v>
      </c>
      <c r="AD1" s="115">
        <v>30</v>
      </c>
      <c r="AE1" s="115">
        <v>31</v>
      </c>
      <c r="AF1" s="115">
        <v>32</v>
      </c>
      <c r="AG1" s="115">
        <v>33</v>
      </c>
      <c r="AH1" s="115">
        <v>34</v>
      </c>
      <c r="AI1" s="115">
        <v>35</v>
      </c>
      <c r="AJ1" s="115">
        <v>36</v>
      </c>
      <c r="AK1" s="115">
        <v>37</v>
      </c>
      <c r="AL1" s="115">
        <v>38</v>
      </c>
      <c r="AM1" s="115">
        <v>39</v>
      </c>
      <c r="AN1" s="115">
        <v>40</v>
      </c>
      <c r="AO1" s="115">
        <v>41</v>
      </c>
      <c r="AP1" s="115">
        <v>42</v>
      </c>
      <c r="AQ1" s="115">
        <v>43</v>
      </c>
      <c r="AR1" s="115">
        <v>44</v>
      </c>
      <c r="AS1" s="115">
        <v>45</v>
      </c>
      <c r="AT1" s="115">
        <v>46</v>
      </c>
      <c r="AU1" s="115">
        <v>47</v>
      </c>
      <c r="AV1" s="115">
        <v>48</v>
      </c>
      <c r="AW1" s="115">
        <v>49</v>
      </c>
      <c r="AX1" s="115">
        <v>50</v>
      </c>
      <c r="AY1" s="115">
        <v>51</v>
      </c>
      <c r="AZ1" s="115">
        <v>52</v>
      </c>
      <c r="BB1" s="115">
        <v>47</v>
      </c>
      <c r="BC1" s="115">
        <v>48</v>
      </c>
      <c r="BD1" s="115">
        <v>49</v>
      </c>
    </row>
    <row r="2" spans="1:56" ht="15" customHeight="1" x14ac:dyDescent="0.25">
      <c r="A2" s="115" t="s">
        <v>79</v>
      </c>
      <c r="C2" s="115">
        <v>41</v>
      </c>
      <c r="D2" s="115">
        <v>42</v>
      </c>
      <c r="E2" s="115">
        <v>43</v>
      </c>
      <c r="F2" s="115">
        <v>44</v>
      </c>
      <c r="G2" s="115">
        <v>45</v>
      </c>
      <c r="H2" s="115">
        <v>46</v>
      </c>
      <c r="I2" s="115">
        <v>101</v>
      </c>
      <c r="J2" s="115">
        <v>47</v>
      </c>
      <c r="K2" s="115">
        <v>48</v>
      </c>
      <c r="L2" s="115">
        <v>49</v>
      </c>
      <c r="M2" s="115">
        <v>50</v>
      </c>
      <c r="N2" s="115">
        <v>51</v>
      </c>
      <c r="O2" s="115" t="str">
        <f>IF('إختيار المقررات'!U10&lt;&gt;0,'إختيار المقررات'!U10,"a2")</f>
        <v>a2</v>
      </c>
      <c r="P2" s="115">
        <v>52</v>
      </c>
      <c r="Q2" s="115">
        <v>53</v>
      </c>
      <c r="R2" s="115">
        <v>54</v>
      </c>
      <c r="S2" s="115">
        <v>55</v>
      </c>
      <c r="T2" s="115">
        <v>56</v>
      </c>
      <c r="U2" s="115">
        <v>57</v>
      </c>
      <c r="V2" s="115">
        <v>201</v>
      </c>
      <c r="W2" s="115">
        <v>58</v>
      </c>
      <c r="X2" s="115">
        <v>59</v>
      </c>
      <c r="Y2" s="115">
        <v>60</v>
      </c>
      <c r="Z2" s="115">
        <v>61</v>
      </c>
      <c r="AA2" s="115">
        <v>62</v>
      </c>
      <c r="AB2" s="115" t="str">
        <f>IF('إختيار المقررات'!U11&lt;&gt;0,'إختيار المقررات'!U11,"a4")</f>
        <v>a4</v>
      </c>
      <c r="AC2" s="115">
        <v>63</v>
      </c>
      <c r="AD2" s="115">
        <v>64</v>
      </c>
      <c r="AE2" s="115">
        <v>65</v>
      </c>
      <c r="AF2" s="115">
        <v>66</v>
      </c>
      <c r="AG2" s="115">
        <v>67</v>
      </c>
      <c r="AH2" s="115">
        <v>68</v>
      </c>
      <c r="AI2" s="115">
        <v>69</v>
      </c>
      <c r="AJ2" s="115">
        <v>70</v>
      </c>
      <c r="AK2" s="115">
        <v>71</v>
      </c>
      <c r="AL2" s="115">
        <v>72</v>
      </c>
      <c r="AM2" s="115">
        <v>73</v>
      </c>
      <c r="AN2" s="115" t="str">
        <f>IF('إختيار المقررات'!U12&lt;&gt;0,'إختيار المقررات'!U12,"a6")</f>
        <v>a6</v>
      </c>
      <c r="AO2" s="115">
        <v>74</v>
      </c>
      <c r="AP2" s="115">
        <v>75</v>
      </c>
      <c r="AQ2" s="115">
        <v>76</v>
      </c>
      <c r="AR2" s="115">
        <v>77</v>
      </c>
      <c r="AS2" s="115">
        <v>78</v>
      </c>
      <c r="AT2" s="115">
        <v>79</v>
      </c>
      <c r="AU2" s="115">
        <v>80</v>
      </c>
      <c r="AV2" s="115">
        <v>81</v>
      </c>
      <c r="AW2" s="115">
        <v>82</v>
      </c>
      <c r="AX2" s="115">
        <v>83</v>
      </c>
      <c r="AY2" s="115">
        <v>84</v>
      </c>
      <c r="AZ2" s="115" t="str">
        <f>IF('إختيار المقررات'!U13&lt;&gt;0,'إختيار المقررات'!U13,"a8")</f>
        <v>a8</v>
      </c>
    </row>
    <row r="3" spans="1:56" x14ac:dyDescent="0.25">
      <c r="A3" s="115">
        <v>325567</v>
      </c>
      <c r="B3" s="115" t="s">
        <v>109</v>
      </c>
      <c r="D3" s="115" t="s">
        <v>202</v>
      </c>
      <c r="E3" s="115" t="s">
        <v>202</v>
      </c>
      <c r="G3" s="115" t="s">
        <v>202</v>
      </c>
      <c r="J3" s="115" t="s">
        <v>202</v>
      </c>
      <c r="K3" s="115" t="s">
        <v>202</v>
      </c>
      <c r="L3" s="115" t="s">
        <v>202</v>
      </c>
      <c r="M3" s="115" t="s">
        <v>202</v>
      </c>
      <c r="N3" s="115" t="s">
        <v>202</v>
      </c>
      <c r="O3" s="115" t="s">
        <v>202</v>
      </c>
    </row>
    <row r="4" spans="1:56" x14ac:dyDescent="0.25">
      <c r="A4" s="115">
        <v>327348</v>
      </c>
      <c r="B4" s="115" t="s">
        <v>109</v>
      </c>
      <c r="D4" s="115" t="s">
        <v>202</v>
      </c>
      <c r="E4" s="115" t="s">
        <v>202</v>
      </c>
      <c r="F4" s="115" t="s">
        <v>202</v>
      </c>
      <c r="G4" s="115" t="s">
        <v>202</v>
      </c>
      <c r="H4" s="115" t="s">
        <v>202</v>
      </c>
      <c r="J4" s="115" t="s">
        <v>202</v>
      </c>
      <c r="K4" s="115" t="s">
        <v>202</v>
      </c>
      <c r="L4" s="115" t="s">
        <v>202</v>
      </c>
      <c r="N4" s="115" t="s">
        <v>202</v>
      </c>
      <c r="O4" s="115" t="s">
        <v>202</v>
      </c>
    </row>
    <row r="5" spans="1:56" x14ac:dyDescent="0.25">
      <c r="A5" s="115">
        <v>331061</v>
      </c>
      <c r="B5" s="115" t="s">
        <v>109</v>
      </c>
      <c r="C5" s="115" t="s">
        <v>202</v>
      </c>
      <c r="E5" s="115" t="s">
        <v>202</v>
      </c>
      <c r="F5" s="115" t="s">
        <v>202</v>
      </c>
      <c r="G5" s="115" t="s">
        <v>202</v>
      </c>
      <c r="H5" s="115" t="s">
        <v>202</v>
      </c>
      <c r="J5" s="115" t="s">
        <v>202</v>
      </c>
      <c r="K5" s="115" t="s">
        <v>202</v>
      </c>
      <c r="M5" s="115" t="s">
        <v>202</v>
      </c>
      <c r="N5" s="115" t="s">
        <v>202</v>
      </c>
      <c r="O5" s="115" t="s">
        <v>202</v>
      </c>
    </row>
    <row r="6" spans="1:56" x14ac:dyDescent="0.25">
      <c r="A6" s="115">
        <v>335200</v>
      </c>
      <c r="B6" s="115" t="s">
        <v>109</v>
      </c>
      <c r="C6" s="115" t="s">
        <v>137</v>
      </c>
      <c r="E6" s="115" t="s">
        <v>137</v>
      </c>
      <c r="F6" s="115" t="s">
        <v>134</v>
      </c>
      <c r="G6" s="115" t="s">
        <v>137</v>
      </c>
      <c r="H6" s="115" t="s">
        <v>136</v>
      </c>
      <c r="I6" s="115" t="s">
        <v>134</v>
      </c>
      <c r="J6" s="115" t="s">
        <v>134</v>
      </c>
      <c r="K6" s="115" t="s">
        <v>134</v>
      </c>
      <c r="L6" s="115" t="s">
        <v>134</v>
      </c>
      <c r="M6" s="115" t="s">
        <v>134</v>
      </c>
      <c r="N6" s="115" t="s">
        <v>137</v>
      </c>
      <c r="O6" s="115" t="s">
        <v>136</v>
      </c>
    </row>
    <row r="7" spans="1:56" x14ac:dyDescent="0.25">
      <c r="A7" s="115">
        <v>337572</v>
      </c>
      <c r="B7" s="115" t="s">
        <v>109</v>
      </c>
      <c r="C7" s="115" t="s">
        <v>137</v>
      </c>
      <c r="E7" s="115" t="s">
        <v>137</v>
      </c>
      <c r="G7" s="115" t="s">
        <v>137</v>
      </c>
      <c r="I7" s="115" t="s">
        <v>137</v>
      </c>
      <c r="J7" s="115" t="s">
        <v>137</v>
      </c>
      <c r="K7" s="115" t="s">
        <v>137</v>
      </c>
      <c r="L7" s="115" t="s">
        <v>136</v>
      </c>
      <c r="N7" s="115" t="s">
        <v>134</v>
      </c>
      <c r="O7" s="115" t="s">
        <v>137</v>
      </c>
    </row>
    <row r="8" spans="1:56" x14ac:dyDescent="0.25">
      <c r="A8" s="115">
        <v>338347</v>
      </c>
      <c r="B8" s="115" t="s">
        <v>109</v>
      </c>
      <c r="C8" s="115" t="s">
        <v>137</v>
      </c>
      <c r="D8" s="115" t="s">
        <v>137</v>
      </c>
      <c r="E8" s="115" t="s">
        <v>137</v>
      </c>
      <c r="F8" s="115" t="s">
        <v>137</v>
      </c>
      <c r="G8" s="115" t="s">
        <v>137</v>
      </c>
      <c r="H8" s="115" t="s">
        <v>137</v>
      </c>
      <c r="I8" s="115" t="s">
        <v>137</v>
      </c>
      <c r="J8" s="115" t="s">
        <v>136</v>
      </c>
      <c r="K8" s="115" t="s">
        <v>136</v>
      </c>
      <c r="L8" s="115" t="s">
        <v>136</v>
      </c>
      <c r="M8" s="115" t="s">
        <v>136</v>
      </c>
      <c r="N8" s="115" t="s">
        <v>136</v>
      </c>
      <c r="O8" s="115" t="s">
        <v>136</v>
      </c>
    </row>
    <row r="9" spans="1:56" x14ac:dyDescent="0.25">
      <c r="A9" s="115">
        <v>338529</v>
      </c>
      <c r="B9" s="115" t="s">
        <v>109</v>
      </c>
      <c r="C9" s="115" t="s">
        <v>136</v>
      </c>
      <c r="D9" s="115" t="s">
        <v>136</v>
      </c>
      <c r="E9" s="115" t="s">
        <v>134</v>
      </c>
      <c r="F9" s="115" t="s">
        <v>136</v>
      </c>
      <c r="G9" s="115" t="s">
        <v>134</v>
      </c>
      <c r="H9" s="115" t="s">
        <v>136</v>
      </c>
      <c r="I9" s="115" t="s">
        <v>136</v>
      </c>
      <c r="J9" s="115" t="s">
        <v>134</v>
      </c>
      <c r="K9" s="115" t="s">
        <v>134</v>
      </c>
      <c r="L9" s="115" t="s">
        <v>134</v>
      </c>
      <c r="M9" s="115" t="s">
        <v>134</v>
      </c>
      <c r="N9" s="115" t="s">
        <v>134</v>
      </c>
      <c r="O9" s="115" t="s">
        <v>134</v>
      </c>
    </row>
    <row r="10" spans="1:56" x14ac:dyDescent="0.25">
      <c r="A10" s="115">
        <v>338787</v>
      </c>
      <c r="B10" s="115" t="s">
        <v>109</v>
      </c>
      <c r="C10" s="115" t="s">
        <v>136</v>
      </c>
      <c r="D10" s="115" t="s">
        <v>136</v>
      </c>
      <c r="E10" s="115" t="s">
        <v>134</v>
      </c>
      <c r="F10" s="115" t="s">
        <v>134</v>
      </c>
      <c r="G10" s="115" t="s">
        <v>134</v>
      </c>
      <c r="H10" s="115" t="s">
        <v>136</v>
      </c>
      <c r="I10" s="115" t="s">
        <v>134</v>
      </c>
      <c r="J10" s="115" t="s">
        <v>134</v>
      </c>
      <c r="K10" s="115" t="s">
        <v>134</v>
      </c>
      <c r="L10" s="115" t="s">
        <v>134</v>
      </c>
      <c r="M10" s="115" t="s">
        <v>134</v>
      </c>
      <c r="N10" s="115" t="s">
        <v>134</v>
      </c>
      <c r="O10" s="115" t="s">
        <v>134</v>
      </c>
    </row>
    <row r="11" spans="1:56" x14ac:dyDescent="0.25">
      <c r="A11" s="115">
        <v>339031</v>
      </c>
      <c r="B11" s="115" t="s">
        <v>109</v>
      </c>
      <c r="D11" s="115" t="s">
        <v>136</v>
      </c>
      <c r="E11" s="115" t="s">
        <v>136</v>
      </c>
      <c r="F11" s="115" t="s">
        <v>137</v>
      </c>
      <c r="G11" s="115" t="s">
        <v>136</v>
      </c>
      <c r="H11" s="115" t="s">
        <v>137</v>
      </c>
      <c r="I11" s="115" t="s">
        <v>134</v>
      </c>
      <c r="K11" s="115" t="s">
        <v>136</v>
      </c>
      <c r="M11" s="115" t="s">
        <v>136</v>
      </c>
      <c r="N11" s="115" t="s">
        <v>134</v>
      </c>
      <c r="O11" s="115" t="s">
        <v>134</v>
      </c>
    </row>
    <row r="12" spans="1:56" x14ac:dyDescent="0.25">
      <c r="A12" s="115">
        <v>339083</v>
      </c>
      <c r="B12" s="115" t="s">
        <v>109</v>
      </c>
      <c r="D12" s="115" t="s">
        <v>137</v>
      </c>
      <c r="E12" s="115" t="s">
        <v>137</v>
      </c>
      <c r="F12" s="115" t="s">
        <v>137</v>
      </c>
      <c r="G12" s="115" t="s">
        <v>137</v>
      </c>
      <c r="I12" s="115" t="s">
        <v>136</v>
      </c>
      <c r="J12" s="115" t="s">
        <v>134</v>
      </c>
      <c r="K12" s="115" t="s">
        <v>134</v>
      </c>
      <c r="L12" s="115" t="s">
        <v>134</v>
      </c>
      <c r="M12" s="115" t="s">
        <v>134</v>
      </c>
      <c r="N12" s="115" t="s">
        <v>134</v>
      </c>
      <c r="O12" s="115" t="s">
        <v>134</v>
      </c>
    </row>
    <row r="13" spans="1:56" x14ac:dyDescent="0.25">
      <c r="A13" s="115">
        <v>339150</v>
      </c>
      <c r="B13" s="115" t="s">
        <v>109</v>
      </c>
      <c r="C13" s="115" t="s">
        <v>134</v>
      </c>
      <c r="D13" s="115" t="s">
        <v>134</v>
      </c>
      <c r="E13" s="115" t="s">
        <v>134</v>
      </c>
      <c r="F13" s="115" t="s">
        <v>134</v>
      </c>
      <c r="G13" s="115" t="s">
        <v>134</v>
      </c>
      <c r="H13" s="115" t="s">
        <v>134</v>
      </c>
      <c r="I13" s="115" t="s">
        <v>134</v>
      </c>
      <c r="J13" s="115" t="s">
        <v>134</v>
      </c>
      <c r="K13" s="115" t="s">
        <v>134</v>
      </c>
      <c r="L13" s="115" t="s">
        <v>134</v>
      </c>
      <c r="M13" s="115" t="s">
        <v>134</v>
      </c>
      <c r="N13" s="115" t="s">
        <v>134</v>
      </c>
      <c r="O13" s="115" t="s">
        <v>134</v>
      </c>
    </row>
    <row r="14" spans="1:56" x14ac:dyDescent="0.25">
      <c r="A14" s="115">
        <v>339207</v>
      </c>
      <c r="B14" s="115" t="s">
        <v>109</v>
      </c>
      <c r="C14" s="115" t="s">
        <v>136</v>
      </c>
      <c r="D14" s="115" t="s">
        <v>137</v>
      </c>
      <c r="E14" s="115" t="s">
        <v>136</v>
      </c>
      <c r="F14" s="115" t="s">
        <v>137</v>
      </c>
      <c r="G14" s="115" t="s">
        <v>136</v>
      </c>
      <c r="H14" s="115" t="s">
        <v>136</v>
      </c>
      <c r="I14" s="115" t="s">
        <v>137</v>
      </c>
      <c r="J14" s="115" t="s">
        <v>136</v>
      </c>
      <c r="K14" s="115" t="s">
        <v>134</v>
      </c>
      <c r="L14" s="115" t="s">
        <v>136</v>
      </c>
      <c r="M14" s="115" t="s">
        <v>136</v>
      </c>
      <c r="N14" s="115" t="s">
        <v>134</v>
      </c>
      <c r="O14" s="115" t="s">
        <v>136</v>
      </c>
    </row>
    <row r="15" spans="1:56" x14ac:dyDescent="0.25">
      <c r="A15" s="115">
        <v>339250</v>
      </c>
      <c r="B15" s="115" t="s">
        <v>109</v>
      </c>
      <c r="E15" s="115" t="s">
        <v>134</v>
      </c>
      <c r="G15" s="115" t="s">
        <v>134</v>
      </c>
      <c r="J15" s="115" t="s">
        <v>134</v>
      </c>
      <c r="K15" s="115" t="s">
        <v>134</v>
      </c>
      <c r="L15" s="115" t="s">
        <v>134</v>
      </c>
      <c r="M15" s="115" t="s">
        <v>134</v>
      </c>
      <c r="N15" s="115" t="s">
        <v>134</v>
      </c>
      <c r="O15" s="115" t="s">
        <v>134</v>
      </c>
    </row>
    <row r="16" spans="1:56" x14ac:dyDescent="0.25">
      <c r="A16" s="115">
        <v>339280</v>
      </c>
      <c r="B16" s="115" t="s">
        <v>109</v>
      </c>
      <c r="D16" s="115" t="s">
        <v>137</v>
      </c>
      <c r="E16" s="115" t="s">
        <v>136</v>
      </c>
      <c r="F16" s="115" t="s">
        <v>136</v>
      </c>
      <c r="G16" s="115" t="s">
        <v>136</v>
      </c>
      <c r="H16" s="115" t="s">
        <v>137</v>
      </c>
      <c r="I16" s="115" t="s">
        <v>136</v>
      </c>
      <c r="J16" s="115" t="s">
        <v>136</v>
      </c>
      <c r="K16" s="115" t="s">
        <v>134</v>
      </c>
      <c r="L16" s="115" t="s">
        <v>134</v>
      </c>
      <c r="M16" s="115" t="s">
        <v>134</v>
      </c>
      <c r="N16" s="115" t="s">
        <v>134</v>
      </c>
      <c r="O16" s="115" t="s">
        <v>134</v>
      </c>
    </row>
    <row r="17" spans="1:15" x14ac:dyDescent="0.25">
      <c r="A17" s="115">
        <v>339378</v>
      </c>
      <c r="B17" s="115" t="s">
        <v>109</v>
      </c>
      <c r="C17" s="115" t="s">
        <v>137</v>
      </c>
      <c r="D17" s="115" t="s">
        <v>134</v>
      </c>
      <c r="E17" s="115" t="s">
        <v>134</v>
      </c>
      <c r="F17" s="115" t="s">
        <v>137</v>
      </c>
      <c r="G17" s="115" t="s">
        <v>136</v>
      </c>
      <c r="H17" s="115" t="s">
        <v>136</v>
      </c>
      <c r="I17" s="115" t="s">
        <v>137</v>
      </c>
      <c r="J17" s="115" t="s">
        <v>134</v>
      </c>
      <c r="K17" s="115" t="s">
        <v>134</v>
      </c>
      <c r="L17" s="115" t="s">
        <v>134</v>
      </c>
      <c r="M17" s="115" t="s">
        <v>134</v>
      </c>
      <c r="N17" s="115" t="s">
        <v>134</v>
      </c>
      <c r="O17" s="115" t="s">
        <v>134</v>
      </c>
    </row>
    <row r="18" spans="1:15" x14ac:dyDescent="0.25">
      <c r="A18" s="115">
        <v>339398</v>
      </c>
      <c r="B18" s="115" t="s">
        <v>109</v>
      </c>
      <c r="C18" s="115" t="s">
        <v>136</v>
      </c>
      <c r="D18" s="115" t="s">
        <v>136</v>
      </c>
      <c r="E18" s="115" t="s">
        <v>136</v>
      </c>
      <c r="F18" s="115" t="s">
        <v>136</v>
      </c>
      <c r="G18" s="115" t="s">
        <v>136</v>
      </c>
      <c r="H18" s="115" t="s">
        <v>134</v>
      </c>
      <c r="I18" s="115" t="s">
        <v>134</v>
      </c>
      <c r="J18" s="115" t="s">
        <v>136</v>
      </c>
      <c r="K18" s="115" t="s">
        <v>134</v>
      </c>
      <c r="L18" s="115" t="s">
        <v>134</v>
      </c>
      <c r="M18" s="115" t="s">
        <v>134</v>
      </c>
      <c r="N18" s="115" t="s">
        <v>134</v>
      </c>
      <c r="O18" s="115" t="s">
        <v>136</v>
      </c>
    </row>
    <row r="19" spans="1:15" x14ac:dyDescent="0.25">
      <c r="A19" s="115">
        <v>339434</v>
      </c>
      <c r="B19" s="115" t="s">
        <v>109</v>
      </c>
      <c r="C19" s="115" t="s">
        <v>136</v>
      </c>
      <c r="D19" s="115" t="s">
        <v>136</v>
      </c>
      <c r="E19" s="115" t="s">
        <v>136</v>
      </c>
      <c r="F19" s="115" t="s">
        <v>136</v>
      </c>
      <c r="G19" s="115" t="s">
        <v>136</v>
      </c>
      <c r="H19" s="115" t="s">
        <v>136</v>
      </c>
      <c r="I19" s="115" t="s">
        <v>136</v>
      </c>
      <c r="J19" s="115" t="s">
        <v>134</v>
      </c>
      <c r="K19" s="115" t="s">
        <v>134</v>
      </c>
      <c r="L19" s="115" t="s">
        <v>134</v>
      </c>
      <c r="M19" s="115" t="s">
        <v>134</v>
      </c>
      <c r="N19" s="115" t="s">
        <v>134</v>
      </c>
      <c r="O19" s="115" t="s">
        <v>134</v>
      </c>
    </row>
    <row r="20" spans="1:15" x14ac:dyDescent="0.25">
      <c r="A20" s="115">
        <v>339554</v>
      </c>
      <c r="B20" s="115" t="s">
        <v>109</v>
      </c>
      <c r="D20" s="115" t="s">
        <v>136</v>
      </c>
      <c r="E20" s="115" t="s">
        <v>137</v>
      </c>
      <c r="G20" s="115" t="s">
        <v>137</v>
      </c>
      <c r="H20" s="115" t="s">
        <v>137</v>
      </c>
      <c r="I20" s="115" t="s">
        <v>136</v>
      </c>
      <c r="J20" s="115" t="s">
        <v>136</v>
      </c>
      <c r="K20" s="115" t="s">
        <v>136</v>
      </c>
      <c r="L20" s="115" t="s">
        <v>134</v>
      </c>
      <c r="M20" s="115" t="s">
        <v>136</v>
      </c>
      <c r="N20" s="115" t="s">
        <v>136</v>
      </c>
      <c r="O20" s="115" t="s">
        <v>136</v>
      </c>
    </row>
    <row r="21" spans="1:15" x14ac:dyDescent="0.25">
      <c r="A21" s="115">
        <v>339568</v>
      </c>
      <c r="B21" s="115" t="s">
        <v>109</v>
      </c>
      <c r="C21" s="115" t="s">
        <v>137</v>
      </c>
      <c r="D21" s="115" t="s">
        <v>137</v>
      </c>
      <c r="E21" s="115" t="s">
        <v>136</v>
      </c>
      <c r="F21" s="115" t="s">
        <v>134</v>
      </c>
      <c r="G21" s="115" t="s">
        <v>134</v>
      </c>
      <c r="H21" s="115" t="s">
        <v>134</v>
      </c>
      <c r="I21" s="115" t="s">
        <v>134</v>
      </c>
      <c r="J21" s="115" t="s">
        <v>134</v>
      </c>
      <c r="K21" s="115" t="s">
        <v>134</v>
      </c>
      <c r="L21" s="115" t="s">
        <v>134</v>
      </c>
      <c r="M21" s="115" t="s">
        <v>134</v>
      </c>
      <c r="N21" s="115" t="s">
        <v>134</v>
      </c>
      <c r="O21" s="115" t="s">
        <v>134</v>
      </c>
    </row>
    <row r="22" spans="1:15" x14ac:dyDescent="0.25">
      <c r="A22" s="115">
        <v>339647</v>
      </c>
      <c r="B22" s="115" t="s">
        <v>109</v>
      </c>
      <c r="D22" s="115" t="s">
        <v>136</v>
      </c>
      <c r="E22" s="115" t="s">
        <v>136</v>
      </c>
      <c r="F22" s="115" t="s">
        <v>136</v>
      </c>
      <c r="G22" s="115" t="s">
        <v>136</v>
      </c>
      <c r="I22" s="115" t="s">
        <v>136</v>
      </c>
      <c r="J22" s="115" t="s">
        <v>134</v>
      </c>
      <c r="K22" s="115" t="s">
        <v>134</v>
      </c>
      <c r="L22" s="115" t="s">
        <v>134</v>
      </c>
      <c r="M22" s="115" t="s">
        <v>134</v>
      </c>
      <c r="N22" s="115" t="s">
        <v>134</v>
      </c>
      <c r="O22" s="115" t="s">
        <v>134</v>
      </c>
    </row>
    <row r="23" spans="1:15" x14ac:dyDescent="0.25">
      <c r="A23" s="115">
        <v>339649</v>
      </c>
      <c r="B23" s="115" t="s">
        <v>109</v>
      </c>
      <c r="C23" s="115" t="s">
        <v>136</v>
      </c>
      <c r="D23" s="115" t="s">
        <v>136</v>
      </c>
      <c r="E23" s="115" t="s">
        <v>136</v>
      </c>
      <c r="F23" s="115" t="s">
        <v>134</v>
      </c>
      <c r="G23" s="115" t="s">
        <v>136</v>
      </c>
      <c r="H23" s="115" t="s">
        <v>134</v>
      </c>
      <c r="I23" s="115" t="s">
        <v>134</v>
      </c>
      <c r="J23" s="115" t="s">
        <v>134</v>
      </c>
      <c r="K23" s="115" t="s">
        <v>134</v>
      </c>
      <c r="L23" s="115" t="s">
        <v>134</v>
      </c>
      <c r="M23" s="115" t="s">
        <v>134</v>
      </c>
      <c r="N23" s="115" t="s">
        <v>134</v>
      </c>
      <c r="O23" s="115" t="s">
        <v>134</v>
      </c>
    </row>
    <row r="24" spans="1:15" x14ac:dyDescent="0.25">
      <c r="A24" s="115">
        <v>339666</v>
      </c>
      <c r="B24" s="115" t="s">
        <v>109</v>
      </c>
      <c r="C24" s="115" t="s">
        <v>134</v>
      </c>
      <c r="D24" s="115" t="s">
        <v>134</v>
      </c>
      <c r="E24" s="115" t="s">
        <v>134</v>
      </c>
      <c r="F24" s="115" t="s">
        <v>134</v>
      </c>
      <c r="G24" s="115" t="s">
        <v>134</v>
      </c>
      <c r="H24" s="115" t="s">
        <v>134</v>
      </c>
      <c r="I24" s="115" t="s">
        <v>134</v>
      </c>
      <c r="J24" s="115" t="s">
        <v>134</v>
      </c>
      <c r="K24" s="115" t="s">
        <v>134</v>
      </c>
      <c r="L24" s="115" t="s">
        <v>134</v>
      </c>
      <c r="M24" s="115" t="s">
        <v>134</v>
      </c>
      <c r="N24" s="115" t="s">
        <v>134</v>
      </c>
      <c r="O24" s="115" t="s">
        <v>134</v>
      </c>
    </row>
    <row r="25" spans="1:15" x14ac:dyDescent="0.25">
      <c r="A25" s="115">
        <v>339742</v>
      </c>
      <c r="B25" s="115" t="s">
        <v>109</v>
      </c>
      <c r="D25" s="115" t="s">
        <v>136</v>
      </c>
      <c r="E25" s="115" t="s">
        <v>136</v>
      </c>
      <c r="F25" s="115" t="s">
        <v>136</v>
      </c>
      <c r="G25" s="115" t="s">
        <v>136</v>
      </c>
      <c r="H25" s="115" t="s">
        <v>136</v>
      </c>
      <c r="I25" s="115" t="s">
        <v>136</v>
      </c>
      <c r="J25" s="115" t="s">
        <v>134</v>
      </c>
      <c r="K25" s="115" t="s">
        <v>134</v>
      </c>
      <c r="L25" s="115" t="s">
        <v>134</v>
      </c>
      <c r="M25" s="115" t="s">
        <v>134</v>
      </c>
      <c r="N25" s="115" t="s">
        <v>134</v>
      </c>
      <c r="O25" s="115" t="s">
        <v>134</v>
      </c>
    </row>
    <row r="26" spans="1:15" x14ac:dyDescent="0.25">
      <c r="A26" s="115">
        <v>339772</v>
      </c>
      <c r="B26" s="115" t="s">
        <v>109</v>
      </c>
      <c r="J26" s="115" t="s">
        <v>134</v>
      </c>
      <c r="K26" s="115" t="s">
        <v>134</v>
      </c>
      <c r="L26" s="115" t="s">
        <v>134</v>
      </c>
      <c r="M26" s="115" t="s">
        <v>134</v>
      </c>
      <c r="N26" s="115" t="s">
        <v>134</v>
      </c>
      <c r="O26" s="115" t="s">
        <v>134</v>
      </c>
    </row>
    <row r="27" spans="1:15" x14ac:dyDescent="0.25">
      <c r="A27" s="115">
        <v>339795</v>
      </c>
      <c r="B27" s="115" t="s">
        <v>109</v>
      </c>
      <c r="C27" s="115" t="s">
        <v>136</v>
      </c>
      <c r="D27" s="115" t="s">
        <v>134</v>
      </c>
      <c r="F27" s="115" t="s">
        <v>136</v>
      </c>
      <c r="G27" s="115" t="s">
        <v>136</v>
      </c>
      <c r="H27" s="115" t="s">
        <v>136</v>
      </c>
      <c r="I27" s="115" t="s">
        <v>134</v>
      </c>
      <c r="J27" s="115" t="s">
        <v>134</v>
      </c>
      <c r="K27" s="115" t="s">
        <v>134</v>
      </c>
      <c r="L27" s="115" t="s">
        <v>134</v>
      </c>
      <c r="M27" s="115" t="s">
        <v>134</v>
      </c>
      <c r="N27" s="115" t="s">
        <v>134</v>
      </c>
      <c r="O27" s="115" t="s">
        <v>134</v>
      </c>
    </row>
    <row r="28" spans="1:15" x14ac:dyDescent="0.25">
      <c r="A28" s="115">
        <v>339860</v>
      </c>
      <c r="B28" s="115" t="s">
        <v>109</v>
      </c>
      <c r="J28" s="115" t="s">
        <v>134</v>
      </c>
      <c r="K28" s="115" t="s">
        <v>134</v>
      </c>
      <c r="L28" s="115" t="s">
        <v>134</v>
      </c>
      <c r="M28" s="115" t="s">
        <v>134</v>
      </c>
      <c r="N28" s="115" t="s">
        <v>134</v>
      </c>
      <c r="O28" s="115" t="s">
        <v>134</v>
      </c>
    </row>
    <row r="29" spans="1:15" x14ac:dyDescent="0.25">
      <c r="A29" s="115">
        <v>339874</v>
      </c>
      <c r="B29" s="115" t="s">
        <v>109</v>
      </c>
      <c r="C29" s="115" t="s">
        <v>134</v>
      </c>
      <c r="D29" s="115" t="s">
        <v>134</v>
      </c>
      <c r="E29" s="115" t="s">
        <v>134</v>
      </c>
      <c r="F29" s="115" t="s">
        <v>134</v>
      </c>
      <c r="G29" s="115" t="s">
        <v>134</v>
      </c>
      <c r="H29" s="115" t="s">
        <v>134</v>
      </c>
      <c r="I29" s="115" t="s">
        <v>134</v>
      </c>
      <c r="J29" s="115" t="s">
        <v>134</v>
      </c>
      <c r="K29" s="115" t="s">
        <v>134</v>
      </c>
      <c r="L29" s="115" t="s">
        <v>134</v>
      </c>
      <c r="M29" s="115" t="s">
        <v>134</v>
      </c>
      <c r="N29" s="115" t="s">
        <v>134</v>
      </c>
      <c r="O29" s="115" t="s">
        <v>134</v>
      </c>
    </row>
    <row r="30" spans="1:15" x14ac:dyDescent="0.25">
      <c r="A30" s="115">
        <v>339932</v>
      </c>
      <c r="B30" s="115" t="s">
        <v>109</v>
      </c>
      <c r="C30" s="115" t="s">
        <v>202</v>
      </c>
      <c r="D30" s="115" t="s">
        <v>202</v>
      </c>
      <c r="F30" s="115" t="s">
        <v>202</v>
      </c>
      <c r="G30" s="115" t="s">
        <v>202</v>
      </c>
      <c r="H30" s="115" t="s">
        <v>202</v>
      </c>
      <c r="K30" s="115" t="s">
        <v>202</v>
      </c>
      <c r="L30" s="115" t="s">
        <v>202</v>
      </c>
      <c r="M30" s="115" t="s">
        <v>202</v>
      </c>
      <c r="N30" s="115" t="s">
        <v>202</v>
      </c>
    </row>
    <row r="31" spans="1:15" x14ac:dyDescent="0.25">
      <c r="A31" s="115">
        <v>339937</v>
      </c>
      <c r="B31" s="115" t="s">
        <v>109</v>
      </c>
      <c r="C31" s="115" t="s">
        <v>134</v>
      </c>
      <c r="D31" s="115" t="s">
        <v>134</v>
      </c>
      <c r="E31" s="115" t="s">
        <v>134</v>
      </c>
      <c r="F31" s="115" t="s">
        <v>134</v>
      </c>
      <c r="G31" s="115" t="s">
        <v>134</v>
      </c>
      <c r="H31" s="115" t="s">
        <v>134</v>
      </c>
      <c r="I31" s="115" t="s">
        <v>134</v>
      </c>
      <c r="J31" s="115" t="s">
        <v>134</v>
      </c>
      <c r="K31" s="115" t="s">
        <v>134</v>
      </c>
      <c r="L31" s="115" t="s">
        <v>134</v>
      </c>
      <c r="M31" s="115" t="s">
        <v>134</v>
      </c>
      <c r="N31" s="115" t="s">
        <v>134</v>
      </c>
      <c r="O31" s="115" t="s">
        <v>134</v>
      </c>
    </row>
    <row r="32" spans="1:15" x14ac:dyDescent="0.25">
      <c r="A32" s="115">
        <v>339945</v>
      </c>
      <c r="B32" s="115" t="s">
        <v>109</v>
      </c>
      <c r="D32" s="115" t="s">
        <v>136</v>
      </c>
      <c r="E32" s="115" t="s">
        <v>136</v>
      </c>
      <c r="F32" s="115" t="s">
        <v>136</v>
      </c>
      <c r="I32" s="115" t="s">
        <v>136</v>
      </c>
      <c r="J32" s="115" t="s">
        <v>134</v>
      </c>
      <c r="K32" s="115" t="s">
        <v>134</v>
      </c>
      <c r="L32" s="115" t="s">
        <v>134</v>
      </c>
      <c r="M32" s="115" t="s">
        <v>134</v>
      </c>
      <c r="N32" s="115" t="s">
        <v>134</v>
      </c>
      <c r="O32" s="115" t="s">
        <v>134</v>
      </c>
    </row>
    <row r="33" spans="1:15" x14ac:dyDescent="0.25">
      <c r="A33" s="115">
        <v>340077</v>
      </c>
      <c r="B33" s="115" t="s">
        <v>109</v>
      </c>
      <c r="D33" s="115" t="s">
        <v>136</v>
      </c>
      <c r="E33" s="115" t="s">
        <v>136</v>
      </c>
      <c r="F33" s="115" t="s">
        <v>136</v>
      </c>
      <c r="G33" s="115" t="s">
        <v>136</v>
      </c>
      <c r="H33" s="115" t="s">
        <v>136</v>
      </c>
      <c r="I33" s="115" t="s">
        <v>136</v>
      </c>
      <c r="J33" s="115" t="s">
        <v>134</v>
      </c>
      <c r="K33" s="115" t="s">
        <v>134</v>
      </c>
      <c r="L33" s="115" t="s">
        <v>134</v>
      </c>
      <c r="M33" s="115" t="s">
        <v>134</v>
      </c>
      <c r="N33" s="115" t="s">
        <v>134</v>
      </c>
      <c r="O33" s="115" t="s">
        <v>134</v>
      </c>
    </row>
    <row r="34" spans="1:15" x14ac:dyDescent="0.25">
      <c r="A34" s="115">
        <v>340085</v>
      </c>
      <c r="B34" s="115" t="s">
        <v>109</v>
      </c>
      <c r="C34" s="115" t="s">
        <v>136</v>
      </c>
      <c r="D34" s="115" t="s">
        <v>136</v>
      </c>
      <c r="E34" s="115" t="s">
        <v>136</v>
      </c>
      <c r="F34" s="115" t="s">
        <v>136</v>
      </c>
      <c r="G34" s="115" t="s">
        <v>136</v>
      </c>
      <c r="H34" s="115" t="s">
        <v>136</v>
      </c>
      <c r="I34" s="115" t="s">
        <v>136</v>
      </c>
      <c r="J34" s="115" t="s">
        <v>134</v>
      </c>
      <c r="K34" s="115" t="s">
        <v>134</v>
      </c>
      <c r="L34" s="115" t="s">
        <v>134</v>
      </c>
      <c r="M34" s="115" t="s">
        <v>134</v>
      </c>
      <c r="N34" s="115" t="s">
        <v>134</v>
      </c>
      <c r="O34" s="115" t="s">
        <v>134</v>
      </c>
    </row>
    <row r="35" spans="1:15" x14ac:dyDescent="0.25">
      <c r="A35" s="115">
        <v>340087</v>
      </c>
      <c r="B35" s="115" t="s">
        <v>109</v>
      </c>
      <c r="C35" s="115" t="s">
        <v>134</v>
      </c>
      <c r="D35" s="115" t="s">
        <v>134</v>
      </c>
      <c r="E35" s="115" t="s">
        <v>134</v>
      </c>
      <c r="F35" s="115" t="s">
        <v>136</v>
      </c>
      <c r="G35" s="115" t="s">
        <v>134</v>
      </c>
      <c r="H35" s="115" t="s">
        <v>136</v>
      </c>
      <c r="J35" s="115" t="s">
        <v>134</v>
      </c>
      <c r="K35" s="115" t="s">
        <v>134</v>
      </c>
      <c r="L35" s="115" t="s">
        <v>134</v>
      </c>
      <c r="M35" s="115" t="s">
        <v>134</v>
      </c>
      <c r="N35" s="115" t="s">
        <v>134</v>
      </c>
      <c r="O35" s="115" t="s">
        <v>134</v>
      </c>
    </row>
    <row r="36" spans="1:15" x14ac:dyDescent="0.25">
      <c r="A36" s="115">
        <v>323309</v>
      </c>
      <c r="B36" s="115" t="s">
        <v>109</v>
      </c>
      <c r="C36" s="115" t="s">
        <v>202</v>
      </c>
      <c r="D36" s="115" t="s">
        <v>202</v>
      </c>
      <c r="E36" s="115" t="s">
        <v>202</v>
      </c>
      <c r="F36" s="115" t="s">
        <v>202</v>
      </c>
      <c r="G36" s="115" t="s">
        <v>202</v>
      </c>
      <c r="H36" s="115" t="s">
        <v>202</v>
      </c>
      <c r="I36" s="115" t="s">
        <v>202</v>
      </c>
      <c r="J36" s="115" t="s">
        <v>202</v>
      </c>
      <c r="K36" s="115" t="s">
        <v>202</v>
      </c>
      <c r="L36" s="115" t="s">
        <v>202</v>
      </c>
      <c r="M36" s="115" t="s">
        <v>202</v>
      </c>
      <c r="N36" s="115" t="s">
        <v>202</v>
      </c>
      <c r="O36" s="115" t="s">
        <v>202</v>
      </c>
    </row>
    <row r="37" spans="1:15" x14ac:dyDescent="0.25">
      <c r="A37" s="115">
        <v>340132</v>
      </c>
      <c r="B37" s="115" t="s">
        <v>109</v>
      </c>
      <c r="E37" s="115" t="s">
        <v>202</v>
      </c>
      <c r="G37" s="115" t="s">
        <v>202</v>
      </c>
      <c r="H37" s="115" t="s">
        <v>202</v>
      </c>
      <c r="I37" s="115" t="s">
        <v>202</v>
      </c>
      <c r="L37" s="115" t="s">
        <v>202</v>
      </c>
      <c r="M37" s="115" t="s">
        <v>202</v>
      </c>
      <c r="N37" s="115" t="s">
        <v>202</v>
      </c>
      <c r="O37" s="115" t="s">
        <v>202</v>
      </c>
    </row>
    <row r="38" spans="1:15" x14ac:dyDescent="0.25">
      <c r="A38" s="115">
        <v>318706</v>
      </c>
      <c r="B38" s="115" t="s">
        <v>109</v>
      </c>
      <c r="D38" s="115" t="s">
        <v>202</v>
      </c>
      <c r="E38" s="115" t="s">
        <v>202</v>
      </c>
      <c r="G38" s="115" t="s">
        <v>202</v>
      </c>
      <c r="J38" s="115" t="s">
        <v>202</v>
      </c>
      <c r="K38" s="115" t="s">
        <v>202</v>
      </c>
      <c r="L38" s="115" t="s">
        <v>202</v>
      </c>
      <c r="M38" s="115" t="s">
        <v>202</v>
      </c>
      <c r="N38" s="115" t="s">
        <v>202</v>
      </c>
      <c r="O38" s="115" t="s">
        <v>202</v>
      </c>
    </row>
    <row r="39" spans="1:15" x14ac:dyDescent="0.25">
      <c r="A39" s="115">
        <v>304127</v>
      </c>
      <c r="B39" s="115" t="s">
        <v>109</v>
      </c>
      <c r="C39" s="115" t="s">
        <v>202</v>
      </c>
      <c r="D39" s="115" t="s">
        <v>202</v>
      </c>
      <c r="E39" s="115" t="s">
        <v>202</v>
      </c>
      <c r="F39" s="115" t="s">
        <v>202</v>
      </c>
      <c r="G39" s="115" t="s">
        <v>202</v>
      </c>
      <c r="J39" s="115" t="s">
        <v>202</v>
      </c>
      <c r="L39" s="115" t="s">
        <v>202</v>
      </c>
      <c r="O39" s="115" t="s">
        <v>202</v>
      </c>
    </row>
    <row r="40" spans="1:15" x14ac:dyDescent="0.25">
      <c r="A40" s="115">
        <v>333413</v>
      </c>
      <c r="B40" s="115" t="s">
        <v>109</v>
      </c>
      <c r="C40" s="115" t="s">
        <v>202</v>
      </c>
      <c r="D40" s="115" t="s">
        <v>202</v>
      </c>
      <c r="E40" s="115" t="s">
        <v>202</v>
      </c>
      <c r="F40" s="115" t="s">
        <v>202</v>
      </c>
      <c r="G40" s="115" t="s">
        <v>202</v>
      </c>
      <c r="H40" s="115" t="s">
        <v>202</v>
      </c>
      <c r="I40" s="115" t="s">
        <v>202</v>
      </c>
      <c r="J40" s="115" t="s">
        <v>202</v>
      </c>
      <c r="K40" s="115" t="s">
        <v>202</v>
      </c>
      <c r="L40" s="115" t="s">
        <v>202</v>
      </c>
      <c r="M40" s="115" t="s">
        <v>202</v>
      </c>
      <c r="O40" s="115" t="s">
        <v>202</v>
      </c>
    </row>
    <row r="41" spans="1:15" x14ac:dyDescent="0.25">
      <c r="A41" s="115">
        <v>335857</v>
      </c>
      <c r="B41" s="115" t="s">
        <v>109</v>
      </c>
      <c r="C41" s="115" t="s">
        <v>202</v>
      </c>
      <c r="E41" s="115" t="s">
        <v>202</v>
      </c>
      <c r="F41" s="115" t="s">
        <v>202</v>
      </c>
      <c r="G41" s="115" t="s">
        <v>202</v>
      </c>
      <c r="H41" s="115" t="s">
        <v>202</v>
      </c>
      <c r="J41" s="115" t="s">
        <v>202</v>
      </c>
      <c r="K41" s="115" t="s">
        <v>202</v>
      </c>
      <c r="L41" s="115" t="s">
        <v>202</v>
      </c>
      <c r="M41" s="115" t="s">
        <v>202</v>
      </c>
      <c r="N41" s="115" t="s">
        <v>202</v>
      </c>
      <c r="O41" s="115" t="s">
        <v>202</v>
      </c>
    </row>
    <row r="42" spans="1:15" x14ac:dyDescent="0.25">
      <c r="A42" s="115">
        <v>336899</v>
      </c>
      <c r="B42" s="115" t="s">
        <v>109</v>
      </c>
      <c r="E42" s="115" t="s">
        <v>202</v>
      </c>
      <c r="F42" s="115" t="s">
        <v>202</v>
      </c>
      <c r="I42" s="115" t="s">
        <v>202</v>
      </c>
      <c r="J42" s="115" t="s">
        <v>202</v>
      </c>
      <c r="K42" s="115" t="s">
        <v>202</v>
      </c>
      <c r="L42" s="115" t="s">
        <v>202</v>
      </c>
      <c r="M42" s="115" t="s">
        <v>202</v>
      </c>
      <c r="N42" s="115" t="s">
        <v>202</v>
      </c>
    </row>
    <row r="43" spans="1:15" x14ac:dyDescent="0.25">
      <c r="A43" s="115">
        <v>337093</v>
      </c>
      <c r="B43" s="115" t="s">
        <v>109</v>
      </c>
      <c r="C43" s="115" t="s">
        <v>202</v>
      </c>
      <c r="D43" s="115" t="s">
        <v>202</v>
      </c>
      <c r="E43" s="115" t="s">
        <v>202</v>
      </c>
      <c r="F43" s="115" t="s">
        <v>202</v>
      </c>
      <c r="G43" s="115" t="s">
        <v>202</v>
      </c>
      <c r="H43" s="115" t="s">
        <v>202</v>
      </c>
      <c r="I43" s="115" t="s">
        <v>202</v>
      </c>
      <c r="J43" s="115" t="s">
        <v>202</v>
      </c>
      <c r="K43" s="115" t="s">
        <v>202</v>
      </c>
      <c r="L43" s="115" t="s">
        <v>202</v>
      </c>
      <c r="M43" s="115" t="s">
        <v>202</v>
      </c>
      <c r="N43" s="115" t="s">
        <v>202</v>
      </c>
      <c r="O43" s="115" t="s">
        <v>202</v>
      </c>
    </row>
    <row r="44" spans="1:15" x14ac:dyDescent="0.25">
      <c r="A44" s="115">
        <v>337505</v>
      </c>
      <c r="B44" s="115" t="s">
        <v>109</v>
      </c>
      <c r="C44" s="115" t="s">
        <v>202</v>
      </c>
      <c r="D44" s="115" t="s">
        <v>202</v>
      </c>
      <c r="E44" s="115" t="s">
        <v>202</v>
      </c>
      <c r="F44" s="115" t="s">
        <v>202</v>
      </c>
      <c r="G44" s="115" t="s">
        <v>202</v>
      </c>
      <c r="H44" s="115" t="s">
        <v>202</v>
      </c>
      <c r="I44" s="115" t="s">
        <v>202</v>
      </c>
      <c r="J44" s="115" t="s">
        <v>202</v>
      </c>
      <c r="K44" s="115" t="s">
        <v>202</v>
      </c>
      <c r="L44" s="115" t="s">
        <v>202</v>
      </c>
      <c r="M44" s="115" t="s">
        <v>202</v>
      </c>
      <c r="N44" s="115" t="s">
        <v>202</v>
      </c>
      <c r="O44" s="115" t="s">
        <v>202</v>
      </c>
    </row>
    <row r="45" spans="1:15" x14ac:dyDescent="0.25">
      <c r="A45" s="115">
        <v>337936</v>
      </c>
      <c r="B45" s="115" t="s">
        <v>109</v>
      </c>
      <c r="C45" s="115" t="s">
        <v>202</v>
      </c>
      <c r="D45" s="115" t="s">
        <v>202</v>
      </c>
      <c r="E45" s="115" t="s">
        <v>202</v>
      </c>
      <c r="F45" s="115" t="s">
        <v>202</v>
      </c>
      <c r="G45" s="115" t="s">
        <v>202</v>
      </c>
      <c r="H45" s="115" t="s">
        <v>202</v>
      </c>
      <c r="I45" s="115" t="s">
        <v>202</v>
      </c>
      <c r="J45" s="115" t="s">
        <v>202</v>
      </c>
      <c r="K45" s="115" t="s">
        <v>202</v>
      </c>
      <c r="L45" s="115" t="s">
        <v>202</v>
      </c>
      <c r="M45" s="115" t="s">
        <v>202</v>
      </c>
      <c r="N45" s="115" t="s">
        <v>202</v>
      </c>
      <c r="O45" s="115" t="s">
        <v>202</v>
      </c>
    </row>
    <row r="46" spans="1:15" x14ac:dyDescent="0.25">
      <c r="A46" s="115">
        <v>318204</v>
      </c>
      <c r="B46" s="115" t="s">
        <v>109</v>
      </c>
      <c r="C46" s="115" t="s">
        <v>202</v>
      </c>
      <c r="D46" s="115" t="s">
        <v>202</v>
      </c>
      <c r="E46" s="115" t="s">
        <v>202</v>
      </c>
      <c r="F46" s="115" t="s">
        <v>202</v>
      </c>
      <c r="G46" s="115" t="s">
        <v>202</v>
      </c>
      <c r="H46" s="115" t="s">
        <v>202</v>
      </c>
      <c r="I46" s="115" t="s">
        <v>202</v>
      </c>
      <c r="J46" s="115" t="s">
        <v>202</v>
      </c>
      <c r="K46" s="115" t="s">
        <v>202</v>
      </c>
      <c r="L46" s="115" t="s">
        <v>202</v>
      </c>
      <c r="M46" s="115" t="s">
        <v>202</v>
      </c>
      <c r="N46" s="115" t="s">
        <v>202</v>
      </c>
      <c r="O46" s="115" t="s">
        <v>202</v>
      </c>
    </row>
    <row r="47" spans="1:15" x14ac:dyDescent="0.25">
      <c r="A47" s="115">
        <v>331286</v>
      </c>
      <c r="B47" s="115" t="s">
        <v>109</v>
      </c>
      <c r="C47" s="115" t="s">
        <v>202</v>
      </c>
      <c r="D47" s="115" t="s">
        <v>202</v>
      </c>
      <c r="E47" s="115" t="s">
        <v>202</v>
      </c>
      <c r="F47" s="115" t="s">
        <v>202</v>
      </c>
      <c r="G47" s="115" t="s">
        <v>202</v>
      </c>
      <c r="H47" s="115" t="s">
        <v>202</v>
      </c>
      <c r="I47" s="115" t="s">
        <v>202</v>
      </c>
      <c r="J47" s="115" t="s">
        <v>202</v>
      </c>
      <c r="K47" s="115" t="s">
        <v>202</v>
      </c>
      <c r="L47" s="115" t="s">
        <v>202</v>
      </c>
      <c r="M47" s="115" t="s">
        <v>202</v>
      </c>
      <c r="N47" s="115" t="s">
        <v>202</v>
      </c>
      <c r="O47" s="115" t="s">
        <v>202</v>
      </c>
    </row>
    <row r="48" spans="1:15" x14ac:dyDescent="0.25">
      <c r="A48" s="115">
        <v>331548</v>
      </c>
      <c r="B48" s="115" t="s">
        <v>109</v>
      </c>
      <c r="C48" s="115" t="s">
        <v>202</v>
      </c>
      <c r="D48" s="115" t="s">
        <v>202</v>
      </c>
      <c r="E48" s="115" t="s">
        <v>202</v>
      </c>
      <c r="F48" s="115" t="s">
        <v>202</v>
      </c>
      <c r="G48" s="115" t="s">
        <v>202</v>
      </c>
      <c r="H48" s="115" t="s">
        <v>202</v>
      </c>
      <c r="I48" s="115" t="s">
        <v>202</v>
      </c>
      <c r="J48" s="115" t="s">
        <v>202</v>
      </c>
      <c r="K48" s="115" t="s">
        <v>202</v>
      </c>
      <c r="L48" s="115" t="s">
        <v>202</v>
      </c>
      <c r="M48" s="115" t="s">
        <v>202</v>
      </c>
      <c r="N48" s="115" t="s">
        <v>202</v>
      </c>
      <c r="O48" s="115" t="s">
        <v>202</v>
      </c>
    </row>
    <row r="49" spans="1:15" x14ac:dyDescent="0.25">
      <c r="A49" s="115">
        <v>334016</v>
      </c>
      <c r="B49" s="115" t="s">
        <v>109</v>
      </c>
      <c r="C49" s="115" t="s">
        <v>202</v>
      </c>
      <c r="D49" s="115" t="s">
        <v>202</v>
      </c>
      <c r="E49" s="115" t="s">
        <v>202</v>
      </c>
      <c r="F49" s="115" t="s">
        <v>202</v>
      </c>
      <c r="G49" s="115" t="s">
        <v>202</v>
      </c>
      <c r="H49" s="115" t="s">
        <v>202</v>
      </c>
      <c r="I49" s="115" t="s">
        <v>202</v>
      </c>
      <c r="J49" s="115" t="s">
        <v>202</v>
      </c>
      <c r="K49" s="115" t="s">
        <v>202</v>
      </c>
      <c r="L49" s="115" t="s">
        <v>202</v>
      </c>
      <c r="M49" s="115" t="s">
        <v>202</v>
      </c>
      <c r="N49" s="115" t="s">
        <v>202</v>
      </c>
      <c r="O49" s="115" t="s">
        <v>202</v>
      </c>
    </row>
    <row r="50" spans="1:15" x14ac:dyDescent="0.25">
      <c r="A50" s="115">
        <v>334033</v>
      </c>
      <c r="B50" s="115" t="s">
        <v>109</v>
      </c>
      <c r="C50" s="115" t="s">
        <v>202</v>
      </c>
      <c r="D50" s="115" t="s">
        <v>202</v>
      </c>
      <c r="E50" s="115" t="s">
        <v>202</v>
      </c>
      <c r="F50" s="115" t="s">
        <v>202</v>
      </c>
      <c r="G50" s="115" t="s">
        <v>202</v>
      </c>
      <c r="H50" s="115" t="s">
        <v>202</v>
      </c>
      <c r="I50" s="115" t="s">
        <v>202</v>
      </c>
      <c r="J50" s="115" t="s">
        <v>202</v>
      </c>
      <c r="K50" s="115" t="s">
        <v>202</v>
      </c>
      <c r="L50" s="115" t="s">
        <v>202</v>
      </c>
      <c r="M50" s="115" t="s">
        <v>202</v>
      </c>
      <c r="N50" s="115" t="s">
        <v>202</v>
      </c>
      <c r="O50" s="115" t="s">
        <v>202</v>
      </c>
    </row>
    <row r="51" spans="1:15" x14ac:dyDescent="0.25">
      <c r="A51" s="115">
        <v>334254</v>
      </c>
      <c r="B51" s="115" t="s">
        <v>109</v>
      </c>
      <c r="C51" s="115" t="s">
        <v>202</v>
      </c>
      <c r="D51" s="115" t="s">
        <v>202</v>
      </c>
      <c r="E51" s="115" t="s">
        <v>202</v>
      </c>
      <c r="F51" s="115" t="s">
        <v>202</v>
      </c>
      <c r="G51" s="115" t="s">
        <v>202</v>
      </c>
      <c r="H51" s="115" t="s">
        <v>202</v>
      </c>
      <c r="I51" s="115" t="s">
        <v>202</v>
      </c>
      <c r="J51" s="115" t="s">
        <v>202</v>
      </c>
      <c r="K51" s="115" t="s">
        <v>202</v>
      </c>
      <c r="L51" s="115" t="s">
        <v>202</v>
      </c>
      <c r="M51" s="115" t="s">
        <v>202</v>
      </c>
      <c r="N51" s="115" t="s">
        <v>202</v>
      </c>
      <c r="O51" s="115" t="s">
        <v>202</v>
      </c>
    </row>
    <row r="52" spans="1:15" x14ac:dyDescent="0.25">
      <c r="A52" s="115">
        <v>337395</v>
      </c>
      <c r="B52" s="115" t="s">
        <v>109</v>
      </c>
      <c r="C52" s="115" t="s">
        <v>202</v>
      </c>
      <c r="D52" s="115" t="s">
        <v>202</v>
      </c>
      <c r="E52" s="115" t="s">
        <v>202</v>
      </c>
      <c r="F52" s="115" t="s">
        <v>202</v>
      </c>
      <c r="G52" s="115" t="s">
        <v>202</v>
      </c>
      <c r="I52" s="115" t="s">
        <v>202</v>
      </c>
      <c r="J52" s="115" t="s">
        <v>202</v>
      </c>
      <c r="K52" s="115" t="s">
        <v>202</v>
      </c>
      <c r="L52" s="115" t="s">
        <v>202</v>
      </c>
      <c r="M52" s="115" t="s">
        <v>202</v>
      </c>
      <c r="N52" s="115" t="s">
        <v>202</v>
      </c>
      <c r="O52" s="115" t="s">
        <v>202</v>
      </c>
    </row>
    <row r="53" spans="1:15" x14ac:dyDescent="0.25">
      <c r="A53" s="115">
        <v>337676</v>
      </c>
      <c r="B53" s="115" t="s">
        <v>109</v>
      </c>
      <c r="C53" s="115" t="s">
        <v>202</v>
      </c>
      <c r="D53" s="115" t="s">
        <v>202</v>
      </c>
      <c r="E53" s="115" t="s">
        <v>202</v>
      </c>
      <c r="F53" s="115" t="s">
        <v>202</v>
      </c>
      <c r="G53" s="115" t="s">
        <v>202</v>
      </c>
      <c r="H53" s="115" t="s">
        <v>202</v>
      </c>
      <c r="J53" s="115" t="s">
        <v>202</v>
      </c>
      <c r="K53" s="115" t="s">
        <v>202</v>
      </c>
      <c r="L53" s="115" t="s">
        <v>202</v>
      </c>
      <c r="M53" s="115" t="s">
        <v>202</v>
      </c>
      <c r="N53" s="115" t="s">
        <v>202</v>
      </c>
      <c r="O53" s="115" t="s">
        <v>202</v>
      </c>
    </row>
    <row r="54" spans="1:15" x14ac:dyDescent="0.25">
      <c r="A54" s="115">
        <v>337744</v>
      </c>
      <c r="B54" s="115" t="s">
        <v>109</v>
      </c>
      <c r="C54" s="115" t="s">
        <v>202</v>
      </c>
      <c r="D54" s="115" t="s">
        <v>202</v>
      </c>
      <c r="E54" s="115" t="s">
        <v>202</v>
      </c>
      <c r="F54" s="115" t="s">
        <v>202</v>
      </c>
      <c r="H54" s="115" t="s">
        <v>202</v>
      </c>
      <c r="I54" s="115" t="s">
        <v>202</v>
      </c>
      <c r="J54" s="115" t="s">
        <v>202</v>
      </c>
      <c r="K54" s="115" t="s">
        <v>202</v>
      </c>
      <c r="L54" s="115" t="s">
        <v>202</v>
      </c>
      <c r="M54" s="115" t="s">
        <v>202</v>
      </c>
      <c r="N54" s="115" t="s">
        <v>202</v>
      </c>
      <c r="O54" s="115" t="s">
        <v>202</v>
      </c>
    </row>
    <row r="55" spans="1:15" x14ac:dyDescent="0.25">
      <c r="A55" s="115">
        <v>337794</v>
      </c>
      <c r="B55" s="115" t="s">
        <v>109</v>
      </c>
      <c r="C55" s="115" t="s">
        <v>202</v>
      </c>
      <c r="E55" s="115" t="s">
        <v>202</v>
      </c>
      <c r="F55" s="115" t="s">
        <v>202</v>
      </c>
      <c r="G55" s="115" t="s">
        <v>202</v>
      </c>
      <c r="H55" s="115" t="s">
        <v>202</v>
      </c>
      <c r="I55" s="115" t="s">
        <v>202</v>
      </c>
      <c r="J55" s="115" t="s">
        <v>202</v>
      </c>
      <c r="K55" s="115" t="s">
        <v>202</v>
      </c>
      <c r="L55" s="115" t="s">
        <v>202</v>
      </c>
      <c r="M55" s="115" t="s">
        <v>202</v>
      </c>
      <c r="N55" s="115" t="s">
        <v>202</v>
      </c>
      <c r="O55" s="115" t="s">
        <v>202</v>
      </c>
    </row>
    <row r="56" spans="1:15" x14ac:dyDescent="0.25">
      <c r="A56" s="115">
        <v>337905</v>
      </c>
      <c r="B56" s="115" t="s">
        <v>109</v>
      </c>
      <c r="C56" s="115" t="s">
        <v>202</v>
      </c>
      <c r="D56" s="115" t="s">
        <v>202</v>
      </c>
      <c r="E56" s="115" t="s">
        <v>202</v>
      </c>
      <c r="F56" s="115" t="s">
        <v>202</v>
      </c>
      <c r="H56" s="115" t="s">
        <v>202</v>
      </c>
      <c r="I56" s="115" t="s">
        <v>202</v>
      </c>
      <c r="J56" s="115" t="s">
        <v>202</v>
      </c>
      <c r="K56" s="115" t="s">
        <v>202</v>
      </c>
      <c r="L56" s="115" t="s">
        <v>202</v>
      </c>
      <c r="M56" s="115" t="s">
        <v>202</v>
      </c>
      <c r="N56" s="115" t="s">
        <v>202</v>
      </c>
      <c r="O56" s="115" t="s">
        <v>202</v>
      </c>
    </row>
    <row r="57" spans="1:15" x14ac:dyDescent="0.25">
      <c r="A57" s="115">
        <v>332447</v>
      </c>
      <c r="B57" s="115" t="s">
        <v>109</v>
      </c>
      <c r="C57" s="115" t="s">
        <v>202</v>
      </c>
      <c r="D57" s="115" t="s">
        <v>202</v>
      </c>
      <c r="E57" s="115" t="s">
        <v>202</v>
      </c>
      <c r="F57" s="115" t="s">
        <v>202</v>
      </c>
      <c r="G57" s="115" t="s">
        <v>202</v>
      </c>
      <c r="H57" s="115" t="s">
        <v>202</v>
      </c>
      <c r="J57" s="115" t="s">
        <v>202</v>
      </c>
      <c r="K57" s="115" t="s">
        <v>202</v>
      </c>
      <c r="L57" s="115" t="s">
        <v>202</v>
      </c>
      <c r="M57" s="115" t="s">
        <v>202</v>
      </c>
      <c r="N57" s="115" t="s">
        <v>202</v>
      </c>
      <c r="O57" s="115" t="s">
        <v>202</v>
      </c>
    </row>
    <row r="58" spans="1:15" x14ac:dyDescent="0.25">
      <c r="A58" s="115">
        <v>333887</v>
      </c>
      <c r="B58" s="115" t="s">
        <v>109</v>
      </c>
      <c r="C58" s="115" t="s">
        <v>202</v>
      </c>
      <c r="E58" s="115" t="s">
        <v>202</v>
      </c>
      <c r="F58" s="115" t="s">
        <v>202</v>
      </c>
      <c r="G58" s="115" t="s">
        <v>202</v>
      </c>
      <c r="H58" s="115" t="s">
        <v>202</v>
      </c>
      <c r="I58" s="115" t="s">
        <v>202</v>
      </c>
      <c r="J58" s="115" t="s">
        <v>202</v>
      </c>
      <c r="K58" s="115" t="s">
        <v>202</v>
      </c>
      <c r="L58" s="115" t="s">
        <v>202</v>
      </c>
      <c r="M58" s="115" t="s">
        <v>202</v>
      </c>
      <c r="N58" s="115" t="s">
        <v>202</v>
      </c>
      <c r="O58" s="115" t="s">
        <v>202</v>
      </c>
    </row>
    <row r="59" spans="1:15" x14ac:dyDescent="0.25">
      <c r="A59" s="115">
        <v>336618</v>
      </c>
      <c r="B59" s="115" t="s">
        <v>109</v>
      </c>
      <c r="C59" s="115" t="s">
        <v>202</v>
      </c>
      <c r="F59" s="115" t="s">
        <v>202</v>
      </c>
      <c r="G59" s="115" t="s">
        <v>202</v>
      </c>
      <c r="H59" s="115" t="s">
        <v>202</v>
      </c>
      <c r="I59" s="115" t="s">
        <v>202</v>
      </c>
      <c r="J59" s="115" t="s">
        <v>202</v>
      </c>
      <c r="K59" s="115" t="s">
        <v>202</v>
      </c>
      <c r="L59" s="115" t="s">
        <v>202</v>
      </c>
      <c r="M59" s="115" t="s">
        <v>202</v>
      </c>
      <c r="N59" s="115" t="s">
        <v>202</v>
      </c>
      <c r="O59" s="115" t="s">
        <v>202</v>
      </c>
    </row>
    <row r="60" spans="1:15" x14ac:dyDescent="0.25">
      <c r="A60" s="115">
        <v>322336</v>
      </c>
      <c r="B60" s="115" t="s">
        <v>109</v>
      </c>
      <c r="C60" s="115" t="s">
        <v>202</v>
      </c>
      <c r="F60" s="115" t="s">
        <v>202</v>
      </c>
      <c r="G60" s="115" t="s">
        <v>202</v>
      </c>
      <c r="H60" s="115" t="s">
        <v>202</v>
      </c>
      <c r="I60" s="115" t="s">
        <v>202</v>
      </c>
      <c r="J60" s="115" t="s">
        <v>202</v>
      </c>
      <c r="K60" s="115" t="s">
        <v>202</v>
      </c>
      <c r="L60" s="115" t="s">
        <v>202</v>
      </c>
      <c r="M60" s="115" t="s">
        <v>202</v>
      </c>
      <c r="N60" s="115" t="s">
        <v>202</v>
      </c>
      <c r="O60" s="115" t="s">
        <v>202</v>
      </c>
    </row>
    <row r="61" spans="1:15" x14ac:dyDescent="0.25">
      <c r="A61" s="115">
        <v>328488</v>
      </c>
      <c r="B61" s="115" t="s">
        <v>109</v>
      </c>
      <c r="D61" s="115" t="s">
        <v>202</v>
      </c>
      <c r="E61" s="115" t="s">
        <v>202</v>
      </c>
      <c r="F61" s="115" t="s">
        <v>202</v>
      </c>
      <c r="G61" s="115" t="s">
        <v>202</v>
      </c>
      <c r="H61" s="115" t="s">
        <v>202</v>
      </c>
      <c r="I61" s="115" t="s">
        <v>202</v>
      </c>
      <c r="J61" s="115" t="s">
        <v>202</v>
      </c>
      <c r="K61" s="115" t="s">
        <v>202</v>
      </c>
      <c r="M61" s="115" t="s">
        <v>202</v>
      </c>
      <c r="N61" s="115" t="s">
        <v>202</v>
      </c>
      <c r="O61" s="115" t="s">
        <v>202</v>
      </c>
    </row>
    <row r="62" spans="1:15" x14ac:dyDescent="0.25">
      <c r="A62" s="115">
        <v>331366</v>
      </c>
      <c r="B62" s="115" t="s">
        <v>109</v>
      </c>
      <c r="C62" s="115" t="s">
        <v>202</v>
      </c>
      <c r="E62" s="115" t="s">
        <v>202</v>
      </c>
      <c r="F62" s="115" t="s">
        <v>202</v>
      </c>
      <c r="G62" s="115" t="s">
        <v>202</v>
      </c>
      <c r="I62" s="115" t="s">
        <v>202</v>
      </c>
      <c r="J62" s="115" t="s">
        <v>202</v>
      </c>
      <c r="K62" s="115" t="s">
        <v>202</v>
      </c>
      <c r="L62" s="115" t="s">
        <v>202</v>
      </c>
      <c r="M62" s="115" t="s">
        <v>202</v>
      </c>
      <c r="N62" s="115" t="s">
        <v>202</v>
      </c>
      <c r="O62" s="115" t="s">
        <v>202</v>
      </c>
    </row>
    <row r="63" spans="1:15" x14ac:dyDescent="0.25">
      <c r="A63" s="115">
        <v>332949</v>
      </c>
      <c r="B63" s="115" t="s">
        <v>109</v>
      </c>
      <c r="C63" s="115" t="s">
        <v>202</v>
      </c>
      <c r="E63" s="115" t="s">
        <v>202</v>
      </c>
      <c r="G63" s="115" t="s">
        <v>202</v>
      </c>
      <c r="H63" s="115" t="s">
        <v>202</v>
      </c>
      <c r="I63" s="115" t="s">
        <v>202</v>
      </c>
      <c r="J63" s="115" t="s">
        <v>202</v>
      </c>
      <c r="K63" s="115" t="s">
        <v>202</v>
      </c>
      <c r="L63" s="115" t="s">
        <v>202</v>
      </c>
      <c r="M63" s="115" t="s">
        <v>202</v>
      </c>
      <c r="N63" s="115" t="s">
        <v>202</v>
      </c>
      <c r="O63" s="115" t="s">
        <v>202</v>
      </c>
    </row>
    <row r="64" spans="1:15" x14ac:dyDescent="0.25">
      <c r="A64" s="115">
        <v>333807</v>
      </c>
      <c r="B64" s="115" t="s">
        <v>109</v>
      </c>
      <c r="D64" s="115" t="s">
        <v>202</v>
      </c>
      <c r="F64" s="115" t="s">
        <v>202</v>
      </c>
      <c r="G64" s="115" t="s">
        <v>202</v>
      </c>
      <c r="H64" s="115" t="s">
        <v>202</v>
      </c>
      <c r="I64" s="115" t="s">
        <v>202</v>
      </c>
      <c r="J64" s="115" t="s">
        <v>202</v>
      </c>
      <c r="K64" s="115" t="s">
        <v>202</v>
      </c>
      <c r="L64" s="115" t="s">
        <v>202</v>
      </c>
      <c r="M64" s="115" t="s">
        <v>202</v>
      </c>
      <c r="N64" s="115" t="s">
        <v>202</v>
      </c>
      <c r="O64" s="115" t="s">
        <v>202</v>
      </c>
    </row>
    <row r="65" spans="1:15" x14ac:dyDescent="0.25">
      <c r="A65" s="115">
        <v>337631</v>
      </c>
      <c r="B65" s="115" t="s">
        <v>109</v>
      </c>
      <c r="C65" s="115" t="s">
        <v>202</v>
      </c>
      <c r="E65" s="115" t="s">
        <v>202</v>
      </c>
      <c r="G65" s="115" t="s">
        <v>202</v>
      </c>
      <c r="H65" s="115" t="s">
        <v>202</v>
      </c>
      <c r="I65" s="115" t="s">
        <v>202</v>
      </c>
      <c r="K65" s="115" t="s">
        <v>202</v>
      </c>
      <c r="L65" s="115" t="s">
        <v>202</v>
      </c>
      <c r="M65" s="115" t="s">
        <v>202</v>
      </c>
      <c r="N65" s="115" t="s">
        <v>202</v>
      </c>
      <c r="O65" s="115" t="s">
        <v>202</v>
      </c>
    </row>
    <row r="66" spans="1:15" x14ac:dyDescent="0.25">
      <c r="A66" s="115">
        <v>337862</v>
      </c>
      <c r="B66" s="115" t="s">
        <v>109</v>
      </c>
      <c r="C66" s="115" t="s">
        <v>202</v>
      </c>
      <c r="E66" s="115" t="s">
        <v>202</v>
      </c>
      <c r="G66" s="115" t="s">
        <v>202</v>
      </c>
      <c r="I66" s="115" t="s">
        <v>202</v>
      </c>
      <c r="J66" s="115" t="s">
        <v>202</v>
      </c>
      <c r="K66" s="115" t="s">
        <v>202</v>
      </c>
      <c r="L66" s="115" t="s">
        <v>202</v>
      </c>
      <c r="M66" s="115" t="s">
        <v>202</v>
      </c>
      <c r="N66" s="115" t="s">
        <v>202</v>
      </c>
      <c r="O66" s="115" t="s">
        <v>202</v>
      </c>
    </row>
    <row r="67" spans="1:15" x14ac:dyDescent="0.25">
      <c r="A67" s="115">
        <v>331894</v>
      </c>
      <c r="B67" s="115" t="s">
        <v>109</v>
      </c>
      <c r="C67" s="115" t="s">
        <v>202</v>
      </c>
      <c r="F67" s="115" t="s">
        <v>202</v>
      </c>
      <c r="H67" s="115" t="s">
        <v>202</v>
      </c>
      <c r="I67" s="115" t="s">
        <v>202</v>
      </c>
      <c r="J67" s="115" t="s">
        <v>202</v>
      </c>
      <c r="K67" s="115" t="s">
        <v>202</v>
      </c>
      <c r="L67" s="115" t="s">
        <v>202</v>
      </c>
      <c r="M67" s="115" t="s">
        <v>202</v>
      </c>
      <c r="N67" s="115" t="s">
        <v>202</v>
      </c>
      <c r="O67" s="115" t="s">
        <v>202</v>
      </c>
    </row>
    <row r="68" spans="1:15" x14ac:dyDescent="0.25">
      <c r="A68" s="115">
        <v>337436</v>
      </c>
      <c r="B68" s="115" t="s">
        <v>109</v>
      </c>
      <c r="C68" s="115" t="s">
        <v>202</v>
      </c>
      <c r="F68" s="115" t="s">
        <v>202</v>
      </c>
      <c r="G68" s="115" t="s">
        <v>202</v>
      </c>
      <c r="I68" s="115" t="s">
        <v>202</v>
      </c>
      <c r="J68" s="115" t="s">
        <v>202</v>
      </c>
      <c r="K68" s="115" t="s">
        <v>202</v>
      </c>
      <c r="L68" s="115" t="s">
        <v>202</v>
      </c>
      <c r="M68" s="115" t="s">
        <v>202</v>
      </c>
      <c r="O68" s="115" t="s">
        <v>202</v>
      </c>
    </row>
    <row r="69" spans="1:15" x14ac:dyDescent="0.25">
      <c r="A69" s="115">
        <v>330677</v>
      </c>
      <c r="B69" s="115" t="s">
        <v>109</v>
      </c>
      <c r="D69" s="115" t="s">
        <v>202</v>
      </c>
      <c r="F69" s="115" t="s">
        <v>202</v>
      </c>
      <c r="G69" s="115" t="s">
        <v>202</v>
      </c>
      <c r="H69" s="115" t="s">
        <v>202</v>
      </c>
      <c r="I69" s="115" t="s">
        <v>202</v>
      </c>
      <c r="L69" s="115" t="s">
        <v>202</v>
      </c>
      <c r="M69" s="115" t="s">
        <v>202</v>
      </c>
      <c r="N69" s="115" t="s">
        <v>202</v>
      </c>
      <c r="O69" s="115" t="s">
        <v>202</v>
      </c>
    </row>
    <row r="70" spans="1:15" x14ac:dyDescent="0.25">
      <c r="A70" s="115">
        <v>337327</v>
      </c>
      <c r="B70" s="115" t="s">
        <v>109</v>
      </c>
      <c r="C70" s="115" t="s">
        <v>202</v>
      </c>
      <c r="F70" s="115" t="s">
        <v>202</v>
      </c>
      <c r="I70" s="115" t="s">
        <v>202</v>
      </c>
      <c r="J70" s="115" t="s">
        <v>202</v>
      </c>
      <c r="L70" s="115" t="s">
        <v>202</v>
      </c>
      <c r="M70" s="115" t="s">
        <v>202</v>
      </c>
      <c r="N70" s="115" t="s">
        <v>202</v>
      </c>
      <c r="O70" s="115" t="s">
        <v>202</v>
      </c>
    </row>
    <row r="71" spans="1:15" x14ac:dyDescent="0.25">
      <c r="A71" s="115">
        <v>337767</v>
      </c>
      <c r="B71" s="115" t="s">
        <v>109</v>
      </c>
      <c r="C71" s="115" t="s">
        <v>202</v>
      </c>
      <c r="D71" s="115" t="s">
        <v>202</v>
      </c>
      <c r="E71" s="115" t="s">
        <v>202</v>
      </c>
      <c r="F71" s="115" t="s">
        <v>202</v>
      </c>
      <c r="I71" s="115" t="s">
        <v>202</v>
      </c>
      <c r="J71" s="115" t="s">
        <v>202</v>
      </c>
      <c r="K71" s="115" t="s">
        <v>202</v>
      </c>
      <c r="O71" s="115" t="s">
        <v>202</v>
      </c>
    </row>
    <row r="72" spans="1:15" x14ac:dyDescent="0.25">
      <c r="A72" s="115">
        <v>335710</v>
      </c>
      <c r="B72" s="115" t="s">
        <v>109</v>
      </c>
      <c r="F72" s="115" t="s">
        <v>202</v>
      </c>
      <c r="H72" s="115" t="s">
        <v>202</v>
      </c>
      <c r="I72" s="115" t="s">
        <v>202</v>
      </c>
      <c r="J72" s="115" t="s">
        <v>202</v>
      </c>
      <c r="K72" s="115" t="s">
        <v>202</v>
      </c>
      <c r="L72" s="115" t="s">
        <v>202</v>
      </c>
      <c r="N72" s="115" t="s">
        <v>202</v>
      </c>
      <c r="O72" s="115" t="s">
        <v>202</v>
      </c>
    </row>
    <row r="73" spans="1:15" x14ac:dyDescent="0.25">
      <c r="A73" s="115">
        <v>335787</v>
      </c>
      <c r="B73" s="115" t="s">
        <v>109</v>
      </c>
      <c r="E73" s="115" t="s">
        <v>202</v>
      </c>
      <c r="F73" s="115" t="s">
        <v>202</v>
      </c>
      <c r="H73" s="115" t="s">
        <v>202</v>
      </c>
      <c r="J73" s="115" t="s">
        <v>202</v>
      </c>
      <c r="K73" s="115" t="s">
        <v>202</v>
      </c>
      <c r="L73" s="115" t="s">
        <v>202</v>
      </c>
      <c r="M73" s="115" t="s">
        <v>202</v>
      </c>
      <c r="O73" s="115" t="s">
        <v>202</v>
      </c>
    </row>
    <row r="74" spans="1:15" x14ac:dyDescent="0.25">
      <c r="A74" s="115">
        <v>327231</v>
      </c>
      <c r="B74" s="115" t="s">
        <v>109</v>
      </c>
      <c r="C74" s="115" t="s">
        <v>202</v>
      </c>
      <c r="D74" s="115" t="s">
        <v>202</v>
      </c>
      <c r="F74" s="115" t="s">
        <v>202</v>
      </c>
      <c r="G74" s="115" t="s">
        <v>202</v>
      </c>
      <c r="H74" s="115" t="s">
        <v>202</v>
      </c>
      <c r="L74" s="115" t="s">
        <v>202</v>
      </c>
      <c r="M74" s="115" t="s">
        <v>202</v>
      </c>
      <c r="O74" s="115" t="s">
        <v>202</v>
      </c>
    </row>
    <row r="75" spans="1:15" x14ac:dyDescent="0.25">
      <c r="A75" s="115">
        <v>332036</v>
      </c>
      <c r="B75" s="115" t="s">
        <v>109</v>
      </c>
      <c r="D75" s="115" t="s">
        <v>202</v>
      </c>
      <c r="H75" s="115" t="s">
        <v>202</v>
      </c>
      <c r="I75" s="115" t="s">
        <v>202</v>
      </c>
      <c r="J75" s="115" t="s">
        <v>202</v>
      </c>
      <c r="K75" s="115" t="s">
        <v>202</v>
      </c>
      <c r="N75" s="115" t="s">
        <v>202</v>
      </c>
      <c r="O75" s="115" t="s">
        <v>202</v>
      </c>
    </row>
    <row r="76" spans="1:15" x14ac:dyDescent="0.25">
      <c r="A76" s="115">
        <v>330171</v>
      </c>
      <c r="B76" s="115" t="s">
        <v>109</v>
      </c>
      <c r="D76" s="115" t="s">
        <v>202</v>
      </c>
      <c r="E76" s="115" t="s">
        <v>202</v>
      </c>
      <c r="F76" s="115" t="s">
        <v>202</v>
      </c>
      <c r="H76" s="115" t="s">
        <v>202</v>
      </c>
      <c r="L76" s="115" t="s">
        <v>202</v>
      </c>
      <c r="O76" s="115" t="s">
        <v>202</v>
      </c>
    </row>
    <row r="77" spans="1:15" x14ac:dyDescent="0.25">
      <c r="A77" s="115">
        <v>337652</v>
      </c>
      <c r="B77" s="115" t="s">
        <v>109</v>
      </c>
      <c r="C77" s="115" t="s">
        <v>202</v>
      </c>
      <c r="F77" s="115" t="s">
        <v>202</v>
      </c>
      <c r="K77" s="115" t="s">
        <v>202</v>
      </c>
      <c r="N77" s="115" t="s">
        <v>202</v>
      </c>
      <c r="O77" s="115" t="s">
        <v>202</v>
      </c>
    </row>
    <row r="78" spans="1:15" x14ac:dyDescent="0.25">
      <c r="A78" s="115">
        <v>318007</v>
      </c>
      <c r="B78" s="115" t="s">
        <v>109</v>
      </c>
      <c r="D78" s="115" t="s">
        <v>202</v>
      </c>
      <c r="H78" s="115" t="s">
        <v>202</v>
      </c>
      <c r="I78" s="115" t="s">
        <v>202</v>
      </c>
      <c r="N78" s="115" t="s">
        <v>202</v>
      </c>
      <c r="O78" s="115" t="s">
        <v>202</v>
      </c>
    </row>
    <row r="79" spans="1:15" x14ac:dyDescent="0.25">
      <c r="A79" s="115">
        <v>326934</v>
      </c>
      <c r="B79" s="115" t="s">
        <v>109</v>
      </c>
      <c r="C79" s="115" t="s">
        <v>202</v>
      </c>
      <c r="G79" s="115" t="s">
        <v>202</v>
      </c>
      <c r="H79" s="115" t="s">
        <v>202</v>
      </c>
      <c r="J79" s="115" t="s">
        <v>202</v>
      </c>
      <c r="K79" s="115" t="s">
        <v>202</v>
      </c>
      <c r="M79" s="115" t="s">
        <v>202</v>
      </c>
    </row>
    <row r="80" spans="1:15" x14ac:dyDescent="0.25">
      <c r="A80" s="115">
        <v>337533</v>
      </c>
      <c r="B80" s="115" t="s">
        <v>109</v>
      </c>
      <c r="D80" s="115" t="s">
        <v>202</v>
      </c>
      <c r="G80" s="115" t="s">
        <v>202</v>
      </c>
      <c r="I80" s="115" t="s">
        <v>202</v>
      </c>
      <c r="K80" s="115" t="s">
        <v>202</v>
      </c>
      <c r="N80" s="115" t="s">
        <v>202</v>
      </c>
    </row>
    <row r="81" spans="1:15" x14ac:dyDescent="0.25">
      <c r="A81" s="115">
        <v>337839</v>
      </c>
      <c r="B81" s="115" t="s">
        <v>109</v>
      </c>
      <c r="E81" s="115" t="s">
        <v>137</v>
      </c>
      <c r="F81" s="115" t="s">
        <v>137</v>
      </c>
      <c r="G81" s="115" t="s">
        <v>137</v>
      </c>
      <c r="H81" s="115" t="s">
        <v>137</v>
      </c>
      <c r="I81" s="115" t="s">
        <v>134</v>
      </c>
      <c r="J81" s="115" t="s">
        <v>136</v>
      </c>
      <c r="K81" s="115" t="s">
        <v>137</v>
      </c>
      <c r="L81" s="115" t="s">
        <v>136</v>
      </c>
      <c r="M81" s="115" t="s">
        <v>137</v>
      </c>
      <c r="N81" s="115" t="s">
        <v>136</v>
      </c>
      <c r="O81" s="115" t="s">
        <v>134</v>
      </c>
    </row>
    <row r="82" spans="1:15" x14ac:dyDescent="0.25">
      <c r="A82" s="115">
        <v>337959</v>
      </c>
      <c r="B82" s="115" t="s">
        <v>109</v>
      </c>
      <c r="C82" s="115" t="s">
        <v>137</v>
      </c>
      <c r="D82" s="115" t="s">
        <v>134</v>
      </c>
      <c r="E82" s="115" t="s">
        <v>137</v>
      </c>
      <c r="F82" s="115" t="s">
        <v>137</v>
      </c>
      <c r="G82" s="115" t="s">
        <v>134</v>
      </c>
      <c r="H82" s="115" t="s">
        <v>137</v>
      </c>
      <c r="I82" s="115" t="s">
        <v>137</v>
      </c>
      <c r="J82" s="115" t="s">
        <v>134</v>
      </c>
      <c r="K82" s="115" t="s">
        <v>134</v>
      </c>
      <c r="L82" s="115" t="s">
        <v>134</v>
      </c>
      <c r="M82" s="115" t="s">
        <v>134</v>
      </c>
      <c r="N82" s="115" t="s">
        <v>134</v>
      </c>
      <c r="O82" s="115" t="s">
        <v>134</v>
      </c>
    </row>
    <row r="83" spans="1:15" x14ac:dyDescent="0.25">
      <c r="A83" s="115">
        <v>338023</v>
      </c>
      <c r="B83" s="115" t="s">
        <v>109</v>
      </c>
      <c r="C83" s="115" t="s">
        <v>136</v>
      </c>
      <c r="D83" s="115" t="s">
        <v>136</v>
      </c>
      <c r="E83" s="115" t="s">
        <v>134</v>
      </c>
      <c r="F83" s="115" t="s">
        <v>134</v>
      </c>
      <c r="G83" s="115" t="s">
        <v>134</v>
      </c>
      <c r="H83" s="115" t="s">
        <v>134</v>
      </c>
      <c r="I83" s="115" t="s">
        <v>134</v>
      </c>
      <c r="J83" s="115" t="s">
        <v>134</v>
      </c>
      <c r="K83" s="115" t="s">
        <v>134</v>
      </c>
      <c r="L83" s="115" t="s">
        <v>134</v>
      </c>
      <c r="M83" s="115" t="s">
        <v>134</v>
      </c>
      <c r="N83" s="115" t="s">
        <v>134</v>
      </c>
      <c r="O83" s="115" t="s">
        <v>134</v>
      </c>
    </row>
    <row r="84" spans="1:15" x14ac:dyDescent="0.25">
      <c r="A84" s="115">
        <v>337556</v>
      </c>
      <c r="B84" s="115" t="s">
        <v>109</v>
      </c>
      <c r="C84" s="115" t="s">
        <v>202</v>
      </c>
      <c r="D84" s="115" t="s">
        <v>202</v>
      </c>
      <c r="E84" s="115" t="s">
        <v>202</v>
      </c>
      <c r="F84" s="115" t="s">
        <v>202</v>
      </c>
      <c r="G84" s="115" t="s">
        <v>202</v>
      </c>
      <c r="H84" s="115" t="s">
        <v>202</v>
      </c>
      <c r="I84" s="115" t="s">
        <v>202</v>
      </c>
      <c r="J84" s="115" t="s">
        <v>202</v>
      </c>
      <c r="K84" s="115" t="s">
        <v>202</v>
      </c>
      <c r="L84" s="115" t="s">
        <v>202</v>
      </c>
      <c r="M84" s="115" t="s">
        <v>202</v>
      </c>
      <c r="N84" s="115" t="s">
        <v>202</v>
      </c>
      <c r="O84" s="115" t="s">
        <v>202</v>
      </c>
    </row>
    <row r="85" spans="1:15" x14ac:dyDescent="0.25">
      <c r="A85" s="115">
        <v>337718</v>
      </c>
      <c r="B85" s="115" t="s">
        <v>109</v>
      </c>
      <c r="C85" s="115" t="s">
        <v>202</v>
      </c>
      <c r="D85" s="115" t="s">
        <v>202</v>
      </c>
      <c r="E85" s="115" t="s">
        <v>202</v>
      </c>
      <c r="F85" s="115" t="s">
        <v>202</v>
      </c>
      <c r="G85" s="115" t="s">
        <v>202</v>
      </c>
      <c r="H85" s="115" t="s">
        <v>202</v>
      </c>
      <c r="I85" s="115" t="s">
        <v>202</v>
      </c>
      <c r="J85" s="115" t="s">
        <v>202</v>
      </c>
      <c r="K85" s="115" t="s">
        <v>202</v>
      </c>
      <c r="L85" s="115" t="s">
        <v>202</v>
      </c>
      <c r="M85" s="115" t="s">
        <v>202</v>
      </c>
      <c r="N85" s="115" t="s">
        <v>202</v>
      </c>
      <c r="O85" s="115" t="s">
        <v>202</v>
      </c>
    </row>
    <row r="86" spans="1:15" x14ac:dyDescent="0.25">
      <c r="A86" s="115">
        <v>325064</v>
      </c>
      <c r="B86" s="115" t="s">
        <v>109</v>
      </c>
      <c r="C86" s="115" t="s">
        <v>202</v>
      </c>
      <c r="D86" s="115" t="s">
        <v>202</v>
      </c>
      <c r="E86" s="115" t="s">
        <v>202</v>
      </c>
      <c r="F86" s="115" t="s">
        <v>202</v>
      </c>
      <c r="G86" s="115" t="s">
        <v>202</v>
      </c>
      <c r="H86" s="115" t="s">
        <v>202</v>
      </c>
      <c r="I86" s="115" t="s">
        <v>202</v>
      </c>
      <c r="J86" s="115" t="s">
        <v>202</v>
      </c>
      <c r="K86" s="115" t="s">
        <v>202</v>
      </c>
      <c r="L86" s="115" t="s">
        <v>202</v>
      </c>
      <c r="M86" s="115" t="s">
        <v>202</v>
      </c>
      <c r="N86" s="115" t="s">
        <v>202</v>
      </c>
      <c r="O86" s="115" t="s">
        <v>202</v>
      </c>
    </row>
    <row r="87" spans="1:15" x14ac:dyDescent="0.25">
      <c r="A87" s="115">
        <v>333780</v>
      </c>
      <c r="B87" s="115" t="s">
        <v>109</v>
      </c>
      <c r="C87" s="115" t="s">
        <v>202</v>
      </c>
      <c r="D87" s="115" t="s">
        <v>202</v>
      </c>
      <c r="E87" s="115" t="s">
        <v>202</v>
      </c>
      <c r="F87" s="115" t="s">
        <v>202</v>
      </c>
      <c r="G87" s="115" t="s">
        <v>202</v>
      </c>
      <c r="H87" s="115" t="s">
        <v>202</v>
      </c>
      <c r="I87" s="115" t="s">
        <v>202</v>
      </c>
      <c r="J87" s="115" t="s">
        <v>202</v>
      </c>
      <c r="K87" s="115" t="s">
        <v>202</v>
      </c>
      <c r="L87" s="115" t="s">
        <v>202</v>
      </c>
      <c r="M87" s="115" t="s">
        <v>202</v>
      </c>
      <c r="N87" s="115" t="s">
        <v>202</v>
      </c>
      <c r="O87" s="115" t="s">
        <v>202</v>
      </c>
    </row>
    <row r="88" spans="1:15" x14ac:dyDescent="0.25">
      <c r="A88" s="115">
        <v>336219</v>
      </c>
      <c r="B88" s="115" t="s">
        <v>109</v>
      </c>
      <c r="C88" s="115" t="s">
        <v>202</v>
      </c>
      <c r="D88" s="115" t="s">
        <v>202</v>
      </c>
      <c r="E88" s="115" t="s">
        <v>202</v>
      </c>
      <c r="F88" s="115" t="s">
        <v>202</v>
      </c>
      <c r="G88" s="115" t="s">
        <v>202</v>
      </c>
      <c r="H88" s="115" t="s">
        <v>202</v>
      </c>
      <c r="I88" s="115" t="s">
        <v>202</v>
      </c>
      <c r="J88" s="115" t="s">
        <v>202</v>
      </c>
      <c r="K88" s="115" t="s">
        <v>202</v>
      </c>
      <c r="L88" s="115" t="s">
        <v>202</v>
      </c>
      <c r="M88" s="115" t="s">
        <v>202</v>
      </c>
      <c r="N88" s="115" t="s">
        <v>202</v>
      </c>
      <c r="O88" s="115" t="s">
        <v>202</v>
      </c>
    </row>
    <row r="89" spans="1:15" x14ac:dyDescent="0.25">
      <c r="A89" s="115">
        <v>336263</v>
      </c>
      <c r="B89" s="115" t="s">
        <v>109</v>
      </c>
      <c r="C89" s="115" t="s">
        <v>202</v>
      </c>
      <c r="D89" s="115" t="s">
        <v>202</v>
      </c>
      <c r="E89" s="115" t="s">
        <v>202</v>
      </c>
      <c r="F89" s="115" t="s">
        <v>202</v>
      </c>
      <c r="G89" s="115" t="s">
        <v>202</v>
      </c>
      <c r="H89" s="115" t="s">
        <v>202</v>
      </c>
      <c r="I89" s="115" t="s">
        <v>202</v>
      </c>
      <c r="J89" s="115" t="s">
        <v>202</v>
      </c>
      <c r="K89" s="115" t="s">
        <v>202</v>
      </c>
      <c r="L89" s="115" t="s">
        <v>202</v>
      </c>
      <c r="M89" s="115" t="s">
        <v>202</v>
      </c>
      <c r="N89" s="115" t="s">
        <v>202</v>
      </c>
      <c r="O89" s="115" t="s">
        <v>202</v>
      </c>
    </row>
    <row r="90" spans="1:15" x14ac:dyDescent="0.25">
      <c r="A90" s="115">
        <v>337315</v>
      </c>
      <c r="B90" s="115" t="s">
        <v>109</v>
      </c>
      <c r="C90" s="115" t="s">
        <v>202</v>
      </c>
      <c r="D90" s="115" t="s">
        <v>202</v>
      </c>
      <c r="E90" s="115" t="s">
        <v>202</v>
      </c>
      <c r="F90" s="115" t="s">
        <v>202</v>
      </c>
      <c r="G90" s="115" t="s">
        <v>202</v>
      </c>
      <c r="H90" s="115" t="s">
        <v>202</v>
      </c>
      <c r="I90" s="115" t="s">
        <v>202</v>
      </c>
      <c r="J90" s="115" t="s">
        <v>202</v>
      </c>
      <c r="K90" s="115" t="s">
        <v>202</v>
      </c>
      <c r="L90" s="115" t="s">
        <v>202</v>
      </c>
      <c r="M90" s="115" t="s">
        <v>202</v>
      </c>
      <c r="N90" s="115" t="s">
        <v>202</v>
      </c>
      <c r="O90" s="115" t="s">
        <v>202</v>
      </c>
    </row>
    <row r="91" spans="1:15" x14ac:dyDescent="0.25">
      <c r="A91" s="115">
        <v>337316</v>
      </c>
      <c r="B91" s="115" t="s">
        <v>109</v>
      </c>
      <c r="C91" s="115" t="s">
        <v>202</v>
      </c>
      <c r="D91" s="115" t="s">
        <v>202</v>
      </c>
      <c r="E91" s="115" t="s">
        <v>202</v>
      </c>
      <c r="F91" s="115" t="s">
        <v>202</v>
      </c>
      <c r="G91" s="115" t="s">
        <v>202</v>
      </c>
      <c r="H91" s="115" t="s">
        <v>202</v>
      </c>
      <c r="I91" s="115" t="s">
        <v>202</v>
      </c>
      <c r="J91" s="115" t="s">
        <v>202</v>
      </c>
      <c r="K91" s="115" t="s">
        <v>202</v>
      </c>
      <c r="L91" s="115" t="s">
        <v>202</v>
      </c>
      <c r="M91" s="115" t="s">
        <v>202</v>
      </c>
      <c r="N91" s="115" t="s">
        <v>202</v>
      </c>
      <c r="O91" s="115" t="s">
        <v>202</v>
      </c>
    </row>
    <row r="92" spans="1:15" x14ac:dyDescent="0.25">
      <c r="A92" s="115">
        <v>337321</v>
      </c>
      <c r="B92" s="115" t="s">
        <v>109</v>
      </c>
      <c r="C92" s="115" t="s">
        <v>202</v>
      </c>
      <c r="D92" s="115" t="s">
        <v>202</v>
      </c>
      <c r="E92" s="115" t="s">
        <v>202</v>
      </c>
      <c r="F92" s="115" t="s">
        <v>202</v>
      </c>
      <c r="G92" s="115" t="s">
        <v>202</v>
      </c>
      <c r="H92" s="115" t="s">
        <v>202</v>
      </c>
      <c r="I92" s="115" t="s">
        <v>202</v>
      </c>
      <c r="J92" s="115" t="s">
        <v>202</v>
      </c>
      <c r="K92" s="115" t="s">
        <v>202</v>
      </c>
      <c r="L92" s="115" t="s">
        <v>202</v>
      </c>
      <c r="M92" s="115" t="s">
        <v>202</v>
      </c>
      <c r="N92" s="115" t="s">
        <v>202</v>
      </c>
      <c r="O92" s="115" t="s">
        <v>202</v>
      </c>
    </row>
    <row r="93" spans="1:15" x14ac:dyDescent="0.25">
      <c r="A93" s="115">
        <v>337326</v>
      </c>
      <c r="B93" s="115" t="s">
        <v>109</v>
      </c>
      <c r="C93" s="115" t="s">
        <v>202</v>
      </c>
      <c r="D93" s="115" t="s">
        <v>202</v>
      </c>
      <c r="E93" s="115" t="s">
        <v>202</v>
      </c>
      <c r="F93" s="115" t="s">
        <v>202</v>
      </c>
      <c r="G93" s="115" t="s">
        <v>202</v>
      </c>
      <c r="H93" s="115" t="s">
        <v>202</v>
      </c>
      <c r="I93" s="115" t="s">
        <v>202</v>
      </c>
      <c r="J93" s="115" t="s">
        <v>202</v>
      </c>
      <c r="K93" s="115" t="s">
        <v>202</v>
      </c>
      <c r="L93" s="115" t="s">
        <v>202</v>
      </c>
      <c r="M93" s="115" t="s">
        <v>202</v>
      </c>
      <c r="N93" s="115" t="s">
        <v>202</v>
      </c>
      <c r="O93" s="115" t="s">
        <v>202</v>
      </c>
    </row>
    <row r="94" spans="1:15" x14ac:dyDescent="0.25">
      <c r="A94" s="115">
        <v>337331</v>
      </c>
      <c r="B94" s="115" t="s">
        <v>109</v>
      </c>
      <c r="C94" s="115" t="s">
        <v>202</v>
      </c>
      <c r="D94" s="115" t="s">
        <v>202</v>
      </c>
      <c r="E94" s="115" t="s">
        <v>202</v>
      </c>
      <c r="F94" s="115" t="s">
        <v>202</v>
      </c>
      <c r="G94" s="115" t="s">
        <v>202</v>
      </c>
      <c r="H94" s="115" t="s">
        <v>202</v>
      </c>
      <c r="I94" s="115" t="s">
        <v>202</v>
      </c>
      <c r="J94" s="115" t="s">
        <v>202</v>
      </c>
      <c r="K94" s="115" t="s">
        <v>202</v>
      </c>
      <c r="L94" s="115" t="s">
        <v>202</v>
      </c>
      <c r="M94" s="115" t="s">
        <v>202</v>
      </c>
      <c r="N94" s="115" t="s">
        <v>202</v>
      </c>
      <c r="O94" s="115" t="s">
        <v>202</v>
      </c>
    </row>
    <row r="95" spans="1:15" x14ac:dyDescent="0.25">
      <c r="A95" s="115">
        <v>337333</v>
      </c>
      <c r="B95" s="115" t="s">
        <v>109</v>
      </c>
      <c r="C95" s="115" t="s">
        <v>202</v>
      </c>
      <c r="D95" s="115" t="s">
        <v>202</v>
      </c>
      <c r="E95" s="115" t="s">
        <v>202</v>
      </c>
      <c r="F95" s="115" t="s">
        <v>202</v>
      </c>
      <c r="G95" s="115" t="s">
        <v>202</v>
      </c>
      <c r="H95" s="115" t="s">
        <v>202</v>
      </c>
      <c r="I95" s="115" t="s">
        <v>202</v>
      </c>
      <c r="J95" s="115" t="s">
        <v>202</v>
      </c>
      <c r="K95" s="115" t="s">
        <v>202</v>
      </c>
      <c r="L95" s="115" t="s">
        <v>202</v>
      </c>
      <c r="M95" s="115" t="s">
        <v>202</v>
      </c>
      <c r="N95" s="115" t="s">
        <v>202</v>
      </c>
      <c r="O95" s="115" t="s">
        <v>202</v>
      </c>
    </row>
    <row r="96" spans="1:15" x14ac:dyDescent="0.25">
      <c r="A96" s="115">
        <v>337340</v>
      </c>
      <c r="B96" s="115" t="s">
        <v>109</v>
      </c>
      <c r="C96" s="115" t="s">
        <v>202</v>
      </c>
      <c r="D96" s="115" t="s">
        <v>202</v>
      </c>
      <c r="E96" s="115" t="s">
        <v>202</v>
      </c>
      <c r="F96" s="115" t="s">
        <v>202</v>
      </c>
      <c r="G96" s="115" t="s">
        <v>202</v>
      </c>
      <c r="H96" s="115" t="s">
        <v>202</v>
      </c>
      <c r="I96" s="115" t="s">
        <v>202</v>
      </c>
      <c r="J96" s="115" t="s">
        <v>202</v>
      </c>
      <c r="K96" s="115" t="s">
        <v>202</v>
      </c>
      <c r="L96" s="115" t="s">
        <v>202</v>
      </c>
      <c r="M96" s="115" t="s">
        <v>202</v>
      </c>
      <c r="N96" s="115" t="s">
        <v>202</v>
      </c>
      <c r="O96" s="115" t="s">
        <v>202</v>
      </c>
    </row>
    <row r="97" spans="1:15" x14ac:dyDescent="0.25">
      <c r="A97" s="115">
        <v>337342</v>
      </c>
      <c r="B97" s="115" t="s">
        <v>109</v>
      </c>
      <c r="C97" s="115" t="s">
        <v>202</v>
      </c>
      <c r="D97" s="115" t="s">
        <v>202</v>
      </c>
      <c r="E97" s="115" t="s">
        <v>202</v>
      </c>
      <c r="F97" s="115" t="s">
        <v>202</v>
      </c>
      <c r="G97" s="115" t="s">
        <v>202</v>
      </c>
      <c r="H97" s="115" t="s">
        <v>202</v>
      </c>
      <c r="I97" s="115" t="s">
        <v>202</v>
      </c>
      <c r="J97" s="115" t="s">
        <v>202</v>
      </c>
      <c r="K97" s="115" t="s">
        <v>202</v>
      </c>
      <c r="L97" s="115" t="s">
        <v>202</v>
      </c>
      <c r="M97" s="115" t="s">
        <v>202</v>
      </c>
      <c r="N97" s="115" t="s">
        <v>202</v>
      </c>
      <c r="O97" s="115" t="s">
        <v>202</v>
      </c>
    </row>
    <row r="98" spans="1:15" x14ac:dyDescent="0.25">
      <c r="A98" s="115">
        <v>337350</v>
      </c>
      <c r="B98" s="115" t="s">
        <v>109</v>
      </c>
      <c r="C98" s="115" t="s">
        <v>202</v>
      </c>
      <c r="D98" s="115" t="s">
        <v>202</v>
      </c>
      <c r="E98" s="115" t="s">
        <v>202</v>
      </c>
      <c r="F98" s="115" t="s">
        <v>202</v>
      </c>
      <c r="G98" s="115" t="s">
        <v>202</v>
      </c>
      <c r="H98" s="115" t="s">
        <v>202</v>
      </c>
      <c r="I98" s="115" t="s">
        <v>202</v>
      </c>
      <c r="J98" s="115" t="s">
        <v>202</v>
      </c>
      <c r="K98" s="115" t="s">
        <v>202</v>
      </c>
      <c r="L98" s="115" t="s">
        <v>202</v>
      </c>
      <c r="M98" s="115" t="s">
        <v>202</v>
      </c>
      <c r="N98" s="115" t="s">
        <v>202</v>
      </c>
      <c r="O98" s="115" t="s">
        <v>202</v>
      </c>
    </row>
    <row r="99" spans="1:15" x14ac:dyDescent="0.25">
      <c r="A99" s="115">
        <v>337357</v>
      </c>
      <c r="B99" s="115" t="s">
        <v>109</v>
      </c>
      <c r="C99" s="115" t="s">
        <v>202</v>
      </c>
      <c r="D99" s="115" t="s">
        <v>202</v>
      </c>
      <c r="E99" s="115" t="s">
        <v>202</v>
      </c>
      <c r="F99" s="115" t="s">
        <v>202</v>
      </c>
      <c r="G99" s="115" t="s">
        <v>202</v>
      </c>
      <c r="H99" s="115" t="s">
        <v>202</v>
      </c>
      <c r="I99" s="115" t="s">
        <v>202</v>
      </c>
      <c r="J99" s="115" t="s">
        <v>202</v>
      </c>
      <c r="K99" s="115" t="s">
        <v>202</v>
      </c>
      <c r="L99" s="115" t="s">
        <v>202</v>
      </c>
      <c r="M99" s="115" t="s">
        <v>202</v>
      </c>
      <c r="N99" s="115" t="s">
        <v>202</v>
      </c>
      <c r="O99" s="115" t="s">
        <v>202</v>
      </c>
    </row>
    <row r="100" spans="1:15" x14ac:dyDescent="0.25">
      <c r="A100" s="115">
        <v>337370</v>
      </c>
      <c r="B100" s="115" t="s">
        <v>109</v>
      </c>
      <c r="C100" s="115" t="s">
        <v>202</v>
      </c>
      <c r="D100" s="115" t="s">
        <v>202</v>
      </c>
      <c r="E100" s="115" t="s">
        <v>202</v>
      </c>
      <c r="F100" s="115" t="s">
        <v>202</v>
      </c>
      <c r="G100" s="115" t="s">
        <v>202</v>
      </c>
      <c r="H100" s="115" t="s">
        <v>202</v>
      </c>
      <c r="I100" s="115" t="s">
        <v>202</v>
      </c>
      <c r="J100" s="115" t="s">
        <v>202</v>
      </c>
      <c r="K100" s="115" t="s">
        <v>202</v>
      </c>
      <c r="L100" s="115" t="s">
        <v>202</v>
      </c>
      <c r="M100" s="115" t="s">
        <v>202</v>
      </c>
      <c r="N100" s="115" t="s">
        <v>202</v>
      </c>
      <c r="O100" s="115" t="s">
        <v>202</v>
      </c>
    </row>
    <row r="101" spans="1:15" x14ac:dyDescent="0.25">
      <c r="A101" s="115">
        <v>337373</v>
      </c>
      <c r="B101" s="115" t="s">
        <v>109</v>
      </c>
      <c r="C101" s="115" t="s">
        <v>202</v>
      </c>
      <c r="D101" s="115" t="s">
        <v>202</v>
      </c>
      <c r="E101" s="115" t="s">
        <v>202</v>
      </c>
      <c r="F101" s="115" t="s">
        <v>202</v>
      </c>
      <c r="G101" s="115" t="s">
        <v>202</v>
      </c>
      <c r="H101" s="115" t="s">
        <v>202</v>
      </c>
      <c r="I101" s="115" t="s">
        <v>202</v>
      </c>
      <c r="J101" s="115" t="s">
        <v>202</v>
      </c>
      <c r="K101" s="115" t="s">
        <v>202</v>
      </c>
      <c r="L101" s="115" t="s">
        <v>202</v>
      </c>
      <c r="M101" s="115" t="s">
        <v>202</v>
      </c>
      <c r="N101" s="115" t="s">
        <v>202</v>
      </c>
      <c r="O101" s="115" t="s">
        <v>202</v>
      </c>
    </row>
    <row r="102" spans="1:15" x14ac:dyDescent="0.25">
      <c r="A102" s="115">
        <v>337374</v>
      </c>
      <c r="B102" s="115" t="s">
        <v>109</v>
      </c>
      <c r="C102" s="115" t="s">
        <v>202</v>
      </c>
      <c r="D102" s="115" t="s">
        <v>202</v>
      </c>
      <c r="E102" s="115" t="s">
        <v>202</v>
      </c>
      <c r="F102" s="115" t="s">
        <v>202</v>
      </c>
      <c r="G102" s="115" t="s">
        <v>202</v>
      </c>
      <c r="H102" s="115" t="s">
        <v>202</v>
      </c>
      <c r="I102" s="115" t="s">
        <v>202</v>
      </c>
      <c r="J102" s="115" t="s">
        <v>202</v>
      </c>
      <c r="K102" s="115" t="s">
        <v>202</v>
      </c>
      <c r="L102" s="115" t="s">
        <v>202</v>
      </c>
      <c r="M102" s="115" t="s">
        <v>202</v>
      </c>
      <c r="N102" s="115" t="s">
        <v>202</v>
      </c>
      <c r="O102" s="115" t="s">
        <v>202</v>
      </c>
    </row>
    <row r="103" spans="1:15" x14ac:dyDescent="0.25">
      <c r="A103" s="115">
        <v>337388</v>
      </c>
      <c r="B103" s="115" t="s">
        <v>109</v>
      </c>
      <c r="C103" s="115" t="s">
        <v>202</v>
      </c>
      <c r="D103" s="115" t="s">
        <v>202</v>
      </c>
      <c r="E103" s="115" t="s">
        <v>202</v>
      </c>
      <c r="F103" s="115" t="s">
        <v>202</v>
      </c>
      <c r="G103" s="115" t="s">
        <v>202</v>
      </c>
      <c r="H103" s="115" t="s">
        <v>202</v>
      </c>
      <c r="I103" s="115" t="s">
        <v>202</v>
      </c>
      <c r="J103" s="115" t="s">
        <v>202</v>
      </c>
      <c r="K103" s="115" t="s">
        <v>202</v>
      </c>
      <c r="L103" s="115" t="s">
        <v>202</v>
      </c>
      <c r="M103" s="115" t="s">
        <v>202</v>
      </c>
      <c r="N103" s="115" t="s">
        <v>202</v>
      </c>
      <c r="O103" s="115" t="s">
        <v>202</v>
      </c>
    </row>
    <row r="104" spans="1:15" x14ac:dyDescent="0.25">
      <c r="A104" s="115">
        <v>337397</v>
      </c>
      <c r="B104" s="115" t="s">
        <v>109</v>
      </c>
      <c r="C104" s="115" t="s">
        <v>202</v>
      </c>
      <c r="D104" s="115" t="s">
        <v>202</v>
      </c>
      <c r="E104" s="115" t="s">
        <v>202</v>
      </c>
      <c r="F104" s="115" t="s">
        <v>202</v>
      </c>
      <c r="G104" s="115" t="s">
        <v>202</v>
      </c>
      <c r="H104" s="115" t="s">
        <v>202</v>
      </c>
      <c r="I104" s="115" t="s">
        <v>202</v>
      </c>
      <c r="J104" s="115" t="s">
        <v>202</v>
      </c>
      <c r="K104" s="115" t="s">
        <v>202</v>
      </c>
      <c r="L104" s="115" t="s">
        <v>202</v>
      </c>
      <c r="M104" s="115" t="s">
        <v>202</v>
      </c>
      <c r="N104" s="115" t="s">
        <v>202</v>
      </c>
      <c r="O104" s="115" t="s">
        <v>202</v>
      </c>
    </row>
    <row r="105" spans="1:15" x14ac:dyDescent="0.25">
      <c r="A105" s="115">
        <v>337399</v>
      </c>
      <c r="B105" s="115" t="s">
        <v>109</v>
      </c>
      <c r="C105" s="115" t="s">
        <v>202</v>
      </c>
      <c r="D105" s="115" t="s">
        <v>202</v>
      </c>
      <c r="E105" s="115" t="s">
        <v>202</v>
      </c>
      <c r="F105" s="115" t="s">
        <v>202</v>
      </c>
      <c r="G105" s="115" t="s">
        <v>202</v>
      </c>
      <c r="H105" s="115" t="s">
        <v>202</v>
      </c>
      <c r="I105" s="115" t="s">
        <v>202</v>
      </c>
      <c r="J105" s="115" t="s">
        <v>202</v>
      </c>
      <c r="K105" s="115" t="s">
        <v>202</v>
      </c>
      <c r="L105" s="115" t="s">
        <v>202</v>
      </c>
      <c r="M105" s="115" t="s">
        <v>202</v>
      </c>
      <c r="N105" s="115" t="s">
        <v>202</v>
      </c>
      <c r="O105" s="115" t="s">
        <v>202</v>
      </c>
    </row>
    <row r="106" spans="1:15" x14ac:dyDescent="0.25">
      <c r="A106" s="115">
        <v>337401</v>
      </c>
      <c r="B106" s="115" t="s">
        <v>109</v>
      </c>
      <c r="C106" s="115" t="s">
        <v>202</v>
      </c>
      <c r="D106" s="115" t="s">
        <v>202</v>
      </c>
      <c r="E106" s="115" t="s">
        <v>202</v>
      </c>
      <c r="F106" s="115" t="s">
        <v>202</v>
      </c>
      <c r="G106" s="115" t="s">
        <v>202</v>
      </c>
      <c r="H106" s="115" t="s">
        <v>202</v>
      </c>
      <c r="I106" s="115" t="s">
        <v>202</v>
      </c>
      <c r="J106" s="115" t="s">
        <v>202</v>
      </c>
      <c r="K106" s="115" t="s">
        <v>202</v>
      </c>
      <c r="L106" s="115" t="s">
        <v>202</v>
      </c>
      <c r="M106" s="115" t="s">
        <v>202</v>
      </c>
      <c r="N106" s="115" t="s">
        <v>202</v>
      </c>
      <c r="O106" s="115" t="s">
        <v>202</v>
      </c>
    </row>
    <row r="107" spans="1:15" x14ac:dyDescent="0.25">
      <c r="A107" s="115">
        <v>337408</v>
      </c>
      <c r="B107" s="115" t="s">
        <v>109</v>
      </c>
      <c r="C107" s="115" t="s">
        <v>202</v>
      </c>
      <c r="D107" s="115" t="s">
        <v>202</v>
      </c>
      <c r="E107" s="115" t="s">
        <v>202</v>
      </c>
      <c r="F107" s="115" t="s">
        <v>202</v>
      </c>
      <c r="G107" s="115" t="s">
        <v>202</v>
      </c>
      <c r="H107" s="115" t="s">
        <v>202</v>
      </c>
      <c r="I107" s="115" t="s">
        <v>202</v>
      </c>
      <c r="J107" s="115" t="s">
        <v>202</v>
      </c>
      <c r="K107" s="115" t="s">
        <v>202</v>
      </c>
      <c r="L107" s="115" t="s">
        <v>202</v>
      </c>
      <c r="M107" s="115" t="s">
        <v>202</v>
      </c>
      <c r="N107" s="115" t="s">
        <v>202</v>
      </c>
      <c r="O107" s="115" t="s">
        <v>202</v>
      </c>
    </row>
    <row r="108" spans="1:15" x14ac:dyDescent="0.25">
      <c r="A108" s="115">
        <v>337423</v>
      </c>
      <c r="B108" s="115" t="s">
        <v>109</v>
      </c>
      <c r="C108" s="115" t="s">
        <v>202</v>
      </c>
      <c r="D108" s="115" t="s">
        <v>202</v>
      </c>
      <c r="E108" s="115" t="s">
        <v>202</v>
      </c>
      <c r="F108" s="115" t="s">
        <v>202</v>
      </c>
      <c r="G108" s="115" t="s">
        <v>202</v>
      </c>
      <c r="H108" s="115" t="s">
        <v>202</v>
      </c>
      <c r="I108" s="115" t="s">
        <v>202</v>
      </c>
      <c r="J108" s="115" t="s">
        <v>202</v>
      </c>
      <c r="K108" s="115" t="s">
        <v>202</v>
      </c>
      <c r="L108" s="115" t="s">
        <v>202</v>
      </c>
      <c r="M108" s="115" t="s">
        <v>202</v>
      </c>
      <c r="N108" s="115" t="s">
        <v>202</v>
      </c>
      <c r="O108" s="115" t="s">
        <v>202</v>
      </c>
    </row>
    <row r="109" spans="1:15" x14ac:dyDescent="0.25">
      <c r="A109" s="115">
        <v>337429</v>
      </c>
      <c r="B109" s="115" t="s">
        <v>109</v>
      </c>
      <c r="C109" s="115" t="s">
        <v>202</v>
      </c>
      <c r="D109" s="115" t="s">
        <v>202</v>
      </c>
      <c r="E109" s="115" t="s">
        <v>202</v>
      </c>
      <c r="F109" s="115" t="s">
        <v>202</v>
      </c>
      <c r="G109" s="115" t="s">
        <v>202</v>
      </c>
      <c r="H109" s="115" t="s">
        <v>202</v>
      </c>
      <c r="I109" s="115" t="s">
        <v>202</v>
      </c>
      <c r="J109" s="115" t="s">
        <v>202</v>
      </c>
      <c r="K109" s="115" t="s">
        <v>202</v>
      </c>
      <c r="L109" s="115" t="s">
        <v>202</v>
      </c>
      <c r="M109" s="115" t="s">
        <v>202</v>
      </c>
      <c r="N109" s="115" t="s">
        <v>202</v>
      </c>
      <c r="O109" s="115" t="s">
        <v>202</v>
      </c>
    </row>
    <row r="110" spans="1:15" x14ac:dyDescent="0.25">
      <c r="A110" s="115">
        <v>337430</v>
      </c>
      <c r="B110" s="115" t="s">
        <v>109</v>
      </c>
      <c r="C110" s="115" t="s">
        <v>202</v>
      </c>
      <c r="D110" s="115" t="s">
        <v>202</v>
      </c>
      <c r="E110" s="115" t="s">
        <v>202</v>
      </c>
      <c r="F110" s="115" t="s">
        <v>202</v>
      </c>
      <c r="G110" s="115" t="s">
        <v>202</v>
      </c>
      <c r="H110" s="115" t="s">
        <v>202</v>
      </c>
      <c r="I110" s="115" t="s">
        <v>202</v>
      </c>
      <c r="J110" s="115" t="s">
        <v>202</v>
      </c>
      <c r="K110" s="115" t="s">
        <v>202</v>
      </c>
      <c r="L110" s="115" t="s">
        <v>202</v>
      </c>
      <c r="M110" s="115" t="s">
        <v>202</v>
      </c>
      <c r="N110" s="115" t="s">
        <v>202</v>
      </c>
      <c r="O110" s="115" t="s">
        <v>202</v>
      </c>
    </row>
    <row r="111" spans="1:15" x14ac:dyDescent="0.25">
      <c r="A111" s="115">
        <v>337437</v>
      </c>
      <c r="B111" s="115" t="s">
        <v>109</v>
      </c>
      <c r="C111" s="115" t="s">
        <v>202</v>
      </c>
      <c r="D111" s="115" t="s">
        <v>202</v>
      </c>
      <c r="E111" s="115" t="s">
        <v>202</v>
      </c>
      <c r="F111" s="115" t="s">
        <v>202</v>
      </c>
      <c r="G111" s="115" t="s">
        <v>202</v>
      </c>
      <c r="H111" s="115" t="s">
        <v>202</v>
      </c>
      <c r="I111" s="115" t="s">
        <v>202</v>
      </c>
      <c r="J111" s="115" t="s">
        <v>202</v>
      </c>
      <c r="K111" s="115" t="s">
        <v>202</v>
      </c>
      <c r="L111" s="115" t="s">
        <v>202</v>
      </c>
      <c r="M111" s="115" t="s">
        <v>202</v>
      </c>
      <c r="N111" s="115" t="s">
        <v>202</v>
      </c>
      <c r="O111" s="115" t="s">
        <v>202</v>
      </c>
    </row>
    <row r="112" spans="1:15" x14ac:dyDescent="0.25">
      <c r="A112" s="115">
        <v>337443</v>
      </c>
      <c r="B112" s="115" t="s">
        <v>109</v>
      </c>
      <c r="C112" s="115" t="s">
        <v>202</v>
      </c>
      <c r="D112" s="115" t="s">
        <v>202</v>
      </c>
      <c r="E112" s="115" t="s">
        <v>202</v>
      </c>
      <c r="F112" s="115" t="s">
        <v>202</v>
      </c>
      <c r="G112" s="115" t="s">
        <v>202</v>
      </c>
      <c r="H112" s="115" t="s">
        <v>202</v>
      </c>
      <c r="I112" s="115" t="s">
        <v>202</v>
      </c>
      <c r="J112" s="115" t="s">
        <v>202</v>
      </c>
      <c r="K112" s="115" t="s">
        <v>202</v>
      </c>
      <c r="L112" s="115" t="s">
        <v>202</v>
      </c>
      <c r="M112" s="115" t="s">
        <v>202</v>
      </c>
      <c r="N112" s="115" t="s">
        <v>202</v>
      </c>
      <c r="O112" s="115" t="s">
        <v>202</v>
      </c>
    </row>
    <row r="113" spans="1:15" x14ac:dyDescent="0.25">
      <c r="A113" s="115">
        <v>337448</v>
      </c>
      <c r="B113" s="115" t="s">
        <v>109</v>
      </c>
      <c r="C113" s="115" t="s">
        <v>202</v>
      </c>
      <c r="D113" s="115" t="s">
        <v>202</v>
      </c>
      <c r="E113" s="115" t="s">
        <v>202</v>
      </c>
      <c r="F113" s="115" t="s">
        <v>202</v>
      </c>
      <c r="G113" s="115" t="s">
        <v>202</v>
      </c>
      <c r="H113" s="115" t="s">
        <v>202</v>
      </c>
      <c r="I113" s="115" t="s">
        <v>202</v>
      </c>
      <c r="J113" s="115" t="s">
        <v>202</v>
      </c>
      <c r="K113" s="115" t="s">
        <v>202</v>
      </c>
      <c r="L113" s="115" t="s">
        <v>202</v>
      </c>
      <c r="M113" s="115" t="s">
        <v>202</v>
      </c>
      <c r="N113" s="115" t="s">
        <v>202</v>
      </c>
      <c r="O113" s="115" t="s">
        <v>202</v>
      </c>
    </row>
    <row r="114" spans="1:15" x14ac:dyDescent="0.25">
      <c r="A114" s="115">
        <v>337449</v>
      </c>
      <c r="B114" s="115" t="s">
        <v>109</v>
      </c>
      <c r="C114" s="115" t="s">
        <v>202</v>
      </c>
      <c r="D114" s="115" t="s">
        <v>202</v>
      </c>
      <c r="E114" s="115" t="s">
        <v>202</v>
      </c>
      <c r="F114" s="115" t="s">
        <v>202</v>
      </c>
      <c r="G114" s="115" t="s">
        <v>202</v>
      </c>
      <c r="H114" s="115" t="s">
        <v>202</v>
      </c>
      <c r="I114" s="115" t="s">
        <v>202</v>
      </c>
      <c r="J114" s="115" t="s">
        <v>202</v>
      </c>
      <c r="K114" s="115" t="s">
        <v>202</v>
      </c>
      <c r="L114" s="115" t="s">
        <v>202</v>
      </c>
      <c r="M114" s="115" t="s">
        <v>202</v>
      </c>
      <c r="N114" s="115" t="s">
        <v>202</v>
      </c>
      <c r="O114" s="115" t="s">
        <v>202</v>
      </c>
    </row>
    <row r="115" spans="1:15" x14ac:dyDescent="0.25">
      <c r="A115" s="115">
        <v>337451</v>
      </c>
      <c r="B115" s="115" t="s">
        <v>109</v>
      </c>
      <c r="C115" s="115" t="s">
        <v>202</v>
      </c>
      <c r="D115" s="115" t="s">
        <v>202</v>
      </c>
      <c r="E115" s="115" t="s">
        <v>202</v>
      </c>
      <c r="F115" s="115" t="s">
        <v>202</v>
      </c>
      <c r="G115" s="115" t="s">
        <v>202</v>
      </c>
      <c r="H115" s="115" t="s">
        <v>202</v>
      </c>
      <c r="I115" s="115" t="s">
        <v>202</v>
      </c>
      <c r="J115" s="115" t="s">
        <v>202</v>
      </c>
      <c r="K115" s="115" t="s">
        <v>202</v>
      </c>
      <c r="L115" s="115" t="s">
        <v>202</v>
      </c>
      <c r="M115" s="115" t="s">
        <v>202</v>
      </c>
      <c r="N115" s="115" t="s">
        <v>202</v>
      </c>
      <c r="O115" s="115" t="s">
        <v>202</v>
      </c>
    </row>
    <row r="116" spans="1:15" x14ac:dyDescent="0.25">
      <c r="A116" s="115">
        <v>337454</v>
      </c>
      <c r="B116" s="115" t="s">
        <v>109</v>
      </c>
      <c r="C116" s="115" t="s">
        <v>202</v>
      </c>
      <c r="D116" s="115" t="s">
        <v>202</v>
      </c>
      <c r="E116" s="115" t="s">
        <v>202</v>
      </c>
      <c r="F116" s="115" t="s">
        <v>202</v>
      </c>
      <c r="G116" s="115" t="s">
        <v>202</v>
      </c>
      <c r="H116" s="115" t="s">
        <v>202</v>
      </c>
      <c r="I116" s="115" t="s">
        <v>202</v>
      </c>
      <c r="J116" s="115" t="s">
        <v>202</v>
      </c>
      <c r="K116" s="115" t="s">
        <v>202</v>
      </c>
      <c r="L116" s="115" t="s">
        <v>202</v>
      </c>
      <c r="M116" s="115" t="s">
        <v>202</v>
      </c>
      <c r="N116" s="115" t="s">
        <v>202</v>
      </c>
      <c r="O116" s="115" t="s">
        <v>202</v>
      </c>
    </row>
    <row r="117" spans="1:15" x14ac:dyDescent="0.25">
      <c r="A117" s="115">
        <v>337471</v>
      </c>
      <c r="B117" s="115" t="s">
        <v>109</v>
      </c>
      <c r="C117" s="115" t="s">
        <v>202</v>
      </c>
      <c r="D117" s="115" t="s">
        <v>202</v>
      </c>
      <c r="E117" s="115" t="s">
        <v>202</v>
      </c>
      <c r="F117" s="115" t="s">
        <v>202</v>
      </c>
      <c r="G117" s="115" t="s">
        <v>202</v>
      </c>
      <c r="H117" s="115" t="s">
        <v>202</v>
      </c>
      <c r="I117" s="115" t="s">
        <v>202</v>
      </c>
      <c r="J117" s="115" t="s">
        <v>202</v>
      </c>
      <c r="K117" s="115" t="s">
        <v>202</v>
      </c>
      <c r="L117" s="115" t="s">
        <v>202</v>
      </c>
      <c r="M117" s="115" t="s">
        <v>202</v>
      </c>
      <c r="N117" s="115" t="s">
        <v>202</v>
      </c>
      <c r="O117" s="115" t="s">
        <v>202</v>
      </c>
    </row>
    <row r="118" spans="1:15" x14ac:dyDescent="0.25">
      <c r="A118" s="115">
        <v>337473</v>
      </c>
      <c r="B118" s="115" t="s">
        <v>109</v>
      </c>
      <c r="C118" s="115" t="s">
        <v>202</v>
      </c>
      <c r="D118" s="115" t="s">
        <v>202</v>
      </c>
      <c r="E118" s="115" t="s">
        <v>202</v>
      </c>
      <c r="F118" s="115" t="s">
        <v>202</v>
      </c>
      <c r="G118" s="115" t="s">
        <v>202</v>
      </c>
      <c r="H118" s="115" t="s">
        <v>202</v>
      </c>
      <c r="I118" s="115" t="s">
        <v>202</v>
      </c>
      <c r="J118" s="115" t="s">
        <v>202</v>
      </c>
      <c r="K118" s="115" t="s">
        <v>202</v>
      </c>
      <c r="L118" s="115" t="s">
        <v>202</v>
      </c>
      <c r="M118" s="115" t="s">
        <v>202</v>
      </c>
      <c r="N118" s="115" t="s">
        <v>202</v>
      </c>
      <c r="O118" s="115" t="s">
        <v>202</v>
      </c>
    </row>
    <row r="119" spans="1:15" x14ac:dyDescent="0.25">
      <c r="A119" s="115">
        <v>337474</v>
      </c>
      <c r="B119" s="115" t="s">
        <v>109</v>
      </c>
      <c r="C119" s="115" t="s">
        <v>202</v>
      </c>
      <c r="D119" s="115" t="s">
        <v>202</v>
      </c>
      <c r="E119" s="115" t="s">
        <v>202</v>
      </c>
      <c r="F119" s="115" t="s">
        <v>202</v>
      </c>
      <c r="G119" s="115" t="s">
        <v>202</v>
      </c>
      <c r="H119" s="115" t="s">
        <v>202</v>
      </c>
      <c r="I119" s="115" t="s">
        <v>202</v>
      </c>
      <c r="J119" s="115" t="s">
        <v>202</v>
      </c>
      <c r="K119" s="115" t="s">
        <v>202</v>
      </c>
      <c r="L119" s="115" t="s">
        <v>202</v>
      </c>
      <c r="M119" s="115" t="s">
        <v>202</v>
      </c>
      <c r="N119" s="115" t="s">
        <v>202</v>
      </c>
      <c r="O119" s="115" t="s">
        <v>202</v>
      </c>
    </row>
    <row r="120" spans="1:15" x14ac:dyDescent="0.25">
      <c r="A120" s="115">
        <v>337482</v>
      </c>
      <c r="B120" s="115" t="s">
        <v>109</v>
      </c>
      <c r="C120" s="115" t="s">
        <v>202</v>
      </c>
      <c r="D120" s="115" t="s">
        <v>202</v>
      </c>
      <c r="E120" s="115" t="s">
        <v>202</v>
      </c>
      <c r="F120" s="115" t="s">
        <v>202</v>
      </c>
      <c r="G120" s="115" t="s">
        <v>202</v>
      </c>
      <c r="H120" s="115" t="s">
        <v>202</v>
      </c>
      <c r="I120" s="115" t="s">
        <v>202</v>
      </c>
      <c r="J120" s="115" t="s">
        <v>202</v>
      </c>
      <c r="K120" s="115" t="s">
        <v>202</v>
      </c>
      <c r="L120" s="115" t="s">
        <v>202</v>
      </c>
      <c r="M120" s="115" t="s">
        <v>202</v>
      </c>
      <c r="N120" s="115" t="s">
        <v>202</v>
      </c>
      <c r="O120" s="115" t="s">
        <v>202</v>
      </c>
    </row>
    <row r="121" spans="1:15" x14ac:dyDescent="0.25">
      <c r="A121" s="115">
        <v>337487</v>
      </c>
      <c r="B121" s="115" t="s">
        <v>109</v>
      </c>
      <c r="C121" s="115" t="s">
        <v>202</v>
      </c>
      <c r="D121" s="115" t="s">
        <v>202</v>
      </c>
      <c r="E121" s="115" t="s">
        <v>202</v>
      </c>
      <c r="F121" s="115" t="s">
        <v>202</v>
      </c>
      <c r="G121" s="115" t="s">
        <v>202</v>
      </c>
      <c r="H121" s="115" t="s">
        <v>202</v>
      </c>
      <c r="I121" s="115" t="s">
        <v>202</v>
      </c>
      <c r="J121" s="115" t="s">
        <v>202</v>
      </c>
      <c r="K121" s="115" t="s">
        <v>202</v>
      </c>
      <c r="L121" s="115" t="s">
        <v>202</v>
      </c>
      <c r="M121" s="115" t="s">
        <v>202</v>
      </c>
      <c r="N121" s="115" t="s">
        <v>202</v>
      </c>
      <c r="O121" s="115" t="s">
        <v>202</v>
      </c>
    </row>
    <row r="122" spans="1:15" x14ac:dyDescent="0.25">
      <c r="A122" s="115">
        <v>337493</v>
      </c>
      <c r="B122" s="115" t="s">
        <v>109</v>
      </c>
      <c r="C122" s="115" t="s">
        <v>202</v>
      </c>
      <c r="D122" s="115" t="s">
        <v>202</v>
      </c>
      <c r="E122" s="115" t="s">
        <v>202</v>
      </c>
      <c r="F122" s="115" t="s">
        <v>202</v>
      </c>
      <c r="G122" s="115" t="s">
        <v>202</v>
      </c>
      <c r="H122" s="115" t="s">
        <v>202</v>
      </c>
      <c r="I122" s="115" t="s">
        <v>202</v>
      </c>
      <c r="J122" s="115" t="s">
        <v>202</v>
      </c>
      <c r="K122" s="115" t="s">
        <v>202</v>
      </c>
      <c r="L122" s="115" t="s">
        <v>202</v>
      </c>
      <c r="M122" s="115" t="s">
        <v>202</v>
      </c>
      <c r="N122" s="115" t="s">
        <v>202</v>
      </c>
      <c r="O122" s="115" t="s">
        <v>202</v>
      </c>
    </row>
    <row r="123" spans="1:15" x14ac:dyDescent="0.25">
      <c r="A123" s="115">
        <v>337494</v>
      </c>
      <c r="B123" s="115" t="s">
        <v>109</v>
      </c>
      <c r="C123" s="115" t="s">
        <v>202</v>
      </c>
      <c r="D123" s="115" t="s">
        <v>202</v>
      </c>
      <c r="E123" s="115" t="s">
        <v>202</v>
      </c>
      <c r="F123" s="115" t="s">
        <v>202</v>
      </c>
      <c r="G123" s="115" t="s">
        <v>202</v>
      </c>
      <c r="H123" s="115" t="s">
        <v>202</v>
      </c>
      <c r="I123" s="115" t="s">
        <v>202</v>
      </c>
      <c r="J123" s="115" t="s">
        <v>202</v>
      </c>
      <c r="K123" s="115" t="s">
        <v>202</v>
      </c>
      <c r="L123" s="115" t="s">
        <v>202</v>
      </c>
      <c r="M123" s="115" t="s">
        <v>202</v>
      </c>
      <c r="N123" s="115" t="s">
        <v>202</v>
      </c>
      <c r="O123" s="115" t="s">
        <v>202</v>
      </c>
    </row>
    <row r="124" spans="1:15" x14ac:dyDescent="0.25">
      <c r="A124" s="115">
        <v>337516</v>
      </c>
      <c r="B124" s="115" t="s">
        <v>109</v>
      </c>
      <c r="C124" s="115" t="s">
        <v>202</v>
      </c>
      <c r="D124" s="115" t="s">
        <v>202</v>
      </c>
      <c r="E124" s="115" t="s">
        <v>202</v>
      </c>
      <c r="F124" s="115" t="s">
        <v>202</v>
      </c>
      <c r="G124" s="115" t="s">
        <v>202</v>
      </c>
      <c r="H124" s="115" t="s">
        <v>202</v>
      </c>
      <c r="I124" s="115" t="s">
        <v>202</v>
      </c>
      <c r="J124" s="115" t="s">
        <v>202</v>
      </c>
      <c r="K124" s="115" t="s">
        <v>202</v>
      </c>
      <c r="L124" s="115" t="s">
        <v>202</v>
      </c>
      <c r="M124" s="115" t="s">
        <v>202</v>
      </c>
      <c r="N124" s="115" t="s">
        <v>202</v>
      </c>
      <c r="O124" s="115" t="s">
        <v>202</v>
      </c>
    </row>
    <row r="125" spans="1:15" x14ac:dyDescent="0.25">
      <c r="A125" s="115">
        <v>337517</v>
      </c>
      <c r="B125" s="115" t="s">
        <v>109</v>
      </c>
      <c r="C125" s="115" t="s">
        <v>202</v>
      </c>
      <c r="D125" s="115" t="s">
        <v>202</v>
      </c>
      <c r="E125" s="115" t="s">
        <v>202</v>
      </c>
      <c r="F125" s="115" t="s">
        <v>202</v>
      </c>
      <c r="G125" s="115" t="s">
        <v>202</v>
      </c>
      <c r="H125" s="115" t="s">
        <v>202</v>
      </c>
      <c r="I125" s="115" t="s">
        <v>202</v>
      </c>
      <c r="J125" s="115" t="s">
        <v>202</v>
      </c>
      <c r="K125" s="115" t="s">
        <v>202</v>
      </c>
      <c r="L125" s="115" t="s">
        <v>202</v>
      </c>
      <c r="M125" s="115" t="s">
        <v>202</v>
      </c>
      <c r="N125" s="115" t="s">
        <v>202</v>
      </c>
      <c r="O125" s="115" t="s">
        <v>202</v>
      </c>
    </row>
    <row r="126" spans="1:15" x14ac:dyDescent="0.25">
      <c r="A126" s="115">
        <v>337518</v>
      </c>
      <c r="B126" s="115" t="s">
        <v>109</v>
      </c>
      <c r="C126" s="115" t="s">
        <v>202</v>
      </c>
      <c r="D126" s="115" t="s">
        <v>202</v>
      </c>
      <c r="E126" s="115" t="s">
        <v>202</v>
      </c>
      <c r="F126" s="115" t="s">
        <v>202</v>
      </c>
      <c r="G126" s="115" t="s">
        <v>202</v>
      </c>
      <c r="H126" s="115" t="s">
        <v>202</v>
      </c>
      <c r="I126" s="115" t="s">
        <v>202</v>
      </c>
      <c r="J126" s="115" t="s">
        <v>202</v>
      </c>
      <c r="K126" s="115" t="s">
        <v>202</v>
      </c>
      <c r="L126" s="115" t="s">
        <v>202</v>
      </c>
      <c r="M126" s="115" t="s">
        <v>202</v>
      </c>
      <c r="N126" s="115" t="s">
        <v>202</v>
      </c>
      <c r="O126" s="115" t="s">
        <v>202</v>
      </c>
    </row>
    <row r="127" spans="1:15" x14ac:dyDescent="0.25">
      <c r="A127" s="115">
        <v>337521</v>
      </c>
      <c r="B127" s="115" t="s">
        <v>109</v>
      </c>
      <c r="C127" s="115" t="s">
        <v>202</v>
      </c>
      <c r="D127" s="115" t="s">
        <v>202</v>
      </c>
      <c r="E127" s="115" t="s">
        <v>202</v>
      </c>
      <c r="F127" s="115" t="s">
        <v>202</v>
      </c>
      <c r="G127" s="115" t="s">
        <v>202</v>
      </c>
      <c r="H127" s="115" t="s">
        <v>202</v>
      </c>
      <c r="I127" s="115" t="s">
        <v>202</v>
      </c>
      <c r="J127" s="115" t="s">
        <v>202</v>
      </c>
      <c r="K127" s="115" t="s">
        <v>202</v>
      </c>
      <c r="L127" s="115" t="s">
        <v>202</v>
      </c>
      <c r="M127" s="115" t="s">
        <v>202</v>
      </c>
      <c r="N127" s="115" t="s">
        <v>202</v>
      </c>
      <c r="O127" s="115" t="s">
        <v>202</v>
      </c>
    </row>
    <row r="128" spans="1:15" x14ac:dyDescent="0.25">
      <c r="A128" s="115">
        <v>337535</v>
      </c>
      <c r="B128" s="115" t="s">
        <v>109</v>
      </c>
      <c r="C128" s="115" t="s">
        <v>202</v>
      </c>
      <c r="D128" s="115" t="s">
        <v>202</v>
      </c>
      <c r="E128" s="115" t="s">
        <v>202</v>
      </c>
      <c r="F128" s="115" t="s">
        <v>202</v>
      </c>
      <c r="G128" s="115" t="s">
        <v>202</v>
      </c>
      <c r="H128" s="115" t="s">
        <v>202</v>
      </c>
      <c r="I128" s="115" t="s">
        <v>202</v>
      </c>
      <c r="J128" s="115" t="s">
        <v>202</v>
      </c>
      <c r="K128" s="115" t="s">
        <v>202</v>
      </c>
      <c r="L128" s="115" t="s">
        <v>202</v>
      </c>
      <c r="M128" s="115" t="s">
        <v>202</v>
      </c>
      <c r="N128" s="115" t="s">
        <v>202</v>
      </c>
      <c r="O128" s="115" t="s">
        <v>202</v>
      </c>
    </row>
    <row r="129" spans="1:15" x14ac:dyDescent="0.25">
      <c r="A129" s="115">
        <v>337548</v>
      </c>
      <c r="B129" s="115" t="s">
        <v>109</v>
      </c>
      <c r="C129" s="115" t="s">
        <v>202</v>
      </c>
      <c r="D129" s="115" t="s">
        <v>202</v>
      </c>
      <c r="E129" s="115" t="s">
        <v>202</v>
      </c>
      <c r="F129" s="115" t="s">
        <v>202</v>
      </c>
      <c r="G129" s="115" t="s">
        <v>202</v>
      </c>
      <c r="H129" s="115" t="s">
        <v>202</v>
      </c>
      <c r="I129" s="115" t="s">
        <v>202</v>
      </c>
      <c r="J129" s="115" t="s">
        <v>202</v>
      </c>
      <c r="K129" s="115" t="s">
        <v>202</v>
      </c>
      <c r="L129" s="115" t="s">
        <v>202</v>
      </c>
      <c r="M129" s="115" t="s">
        <v>202</v>
      </c>
      <c r="N129" s="115" t="s">
        <v>202</v>
      </c>
      <c r="O129" s="115" t="s">
        <v>202</v>
      </c>
    </row>
    <row r="130" spans="1:15" x14ac:dyDescent="0.25">
      <c r="A130" s="115">
        <v>337562</v>
      </c>
      <c r="B130" s="115" t="s">
        <v>109</v>
      </c>
      <c r="C130" s="115" t="s">
        <v>202</v>
      </c>
      <c r="D130" s="115" t="s">
        <v>202</v>
      </c>
      <c r="E130" s="115" t="s">
        <v>202</v>
      </c>
      <c r="F130" s="115" t="s">
        <v>202</v>
      </c>
      <c r="G130" s="115" t="s">
        <v>202</v>
      </c>
      <c r="H130" s="115" t="s">
        <v>202</v>
      </c>
      <c r="I130" s="115" t="s">
        <v>202</v>
      </c>
      <c r="J130" s="115" t="s">
        <v>202</v>
      </c>
      <c r="K130" s="115" t="s">
        <v>202</v>
      </c>
      <c r="L130" s="115" t="s">
        <v>202</v>
      </c>
      <c r="M130" s="115" t="s">
        <v>202</v>
      </c>
      <c r="N130" s="115" t="s">
        <v>202</v>
      </c>
      <c r="O130" s="115" t="s">
        <v>202</v>
      </c>
    </row>
    <row r="131" spans="1:15" x14ac:dyDescent="0.25">
      <c r="A131" s="115">
        <v>337566</v>
      </c>
      <c r="B131" s="115" t="s">
        <v>109</v>
      </c>
      <c r="C131" s="115" t="s">
        <v>202</v>
      </c>
      <c r="D131" s="115" t="s">
        <v>202</v>
      </c>
      <c r="E131" s="115" t="s">
        <v>202</v>
      </c>
      <c r="F131" s="115" t="s">
        <v>202</v>
      </c>
      <c r="G131" s="115" t="s">
        <v>202</v>
      </c>
      <c r="H131" s="115" t="s">
        <v>202</v>
      </c>
      <c r="I131" s="115" t="s">
        <v>202</v>
      </c>
      <c r="J131" s="115" t="s">
        <v>202</v>
      </c>
      <c r="K131" s="115" t="s">
        <v>202</v>
      </c>
      <c r="L131" s="115" t="s">
        <v>202</v>
      </c>
      <c r="M131" s="115" t="s">
        <v>202</v>
      </c>
      <c r="N131" s="115" t="s">
        <v>202</v>
      </c>
      <c r="O131" s="115" t="s">
        <v>202</v>
      </c>
    </row>
    <row r="132" spans="1:15" x14ac:dyDescent="0.25">
      <c r="A132" s="115">
        <v>337582</v>
      </c>
      <c r="B132" s="115" t="s">
        <v>109</v>
      </c>
      <c r="C132" s="115" t="s">
        <v>202</v>
      </c>
      <c r="D132" s="115" t="s">
        <v>202</v>
      </c>
      <c r="E132" s="115" t="s">
        <v>202</v>
      </c>
      <c r="F132" s="115" t="s">
        <v>202</v>
      </c>
      <c r="G132" s="115" t="s">
        <v>202</v>
      </c>
      <c r="H132" s="115" t="s">
        <v>202</v>
      </c>
      <c r="I132" s="115" t="s">
        <v>202</v>
      </c>
      <c r="J132" s="115" t="s">
        <v>202</v>
      </c>
      <c r="K132" s="115" t="s">
        <v>202</v>
      </c>
      <c r="L132" s="115" t="s">
        <v>202</v>
      </c>
      <c r="M132" s="115" t="s">
        <v>202</v>
      </c>
      <c r="N132" s="115" t="s">
        <v>202</v>
      </c>
      <c r="O132" s="115" t="s">
        <v>202</v>
      </c>
    </row>
    <row r="133" spans="1:15" x14ac:dyDescent="0.25">
      <c r="A133" s="115">
        <v>337590</v>
      </c>
      <c r="B133" s="115" t="s">
        <v>109</v>
      </c>
      <c r="C133" s="115" t="s">
        <v>202</v>
      </c>
      <c r="D133" s="115" t="s">
        <v>202</v>
      </c>
      <c r="E133" s="115" t="s">
        <v>202</v>
      </c>
      <c r="F133" s="115" t="s">
        <v>202</v>
      </c>
      <c r="G133" s="115" t="s">
        <v>202</v>
      </c>
      <c r="H133" s="115" t="s">
        <v>202</v>
      </c>
      <c r="I133" s="115" t="s">
        <v>202</v>
      </c>
      <c r="J133" s="115" t="s">
        <v>202</v>
      </c>
      <c r="K133" s="115" t="s">
        <v>202</v>
      </c>
      <c r="L133" s="115" t="s">
        <v>202</v>
      </c>
      <c r="M133" s="115" t="s">
        <v>202</v>
      </c>
      <c r="N133" s="115" t="s">
        <v>202</v>
      </c>
      <c r="O133" s="115" t="s">
        <v>202</v>
      </c>
    </row>
    <row r="134" spans="1:15" x14ac:dyDescent="0.25">
      <c r="A134" s="115">
        <v>337595</v>
      </c>
      <c r="B134" s="115" t="s">
        <v>109</v>
      </c>
      <c r="C134" s="115" t="s">
        <v>202</v>
      </c>
      <c r="D134" s="115" t="s">
        <v>202</v>
      </c>
      <c r="E134" s="115" t="s">
        <v>202</v>
      </c>
      <c r="F134" s="115" t="s">
        <v>202</v>
      </c>
      <c r="G134" s="115" t="s">
        <v>202</v>
      </c>
      <c r="H134" s="115" t="s">
        <v>202</v>
      </c>
      <c r="I134" s="115" t="s">
        <v>202</v>
      </c>
      <c r="J134" s="115" t="s">
        <v>202</v>
      </c>
      <c r="K134" s="115" t="s">
        <v>202</v>
      </c>
      <c r="L134" s="115" t="s">
        <v>202</v>
      </c>
      <c r="M134" s="115" t="s">
        <v>202</v>
      </c>
      <c r="N134" s="115" t="s">
        <v>202</v>
      </c>
      <c r="O134" s="115" t="s">
        <v>202</v>
      </c>
    </row>
    <row r="135" spans="1:15" x14ac:dyDescent="0.25">
      <c r="A135" s="115">
        <v>337606</v>
      </c>
      <c r="B135" s="115" t="s">
        <v>109</v>
      </c>
      <c r="C135" s="115" t="s">
        <v>202</v>
      </c>
      <c r="D135" s="115" t="s">
        <v>202</v>
      </c>
      <c r="E135" s="115" t="s">
        <v>202</v>
      </c>
      <c r="F135" s="115" t="s">
        <v>202</v>
      </c>
      <c r="G135" s="115" t="s">
        <v>202</v>
      </c>
      <c r="H135" s="115" t="s">
        <v>202</v>
      </c>
      <c r="I135" s="115" t="s">
        <v>202</v>
      </c>
      <c r="J135" s="115" t="s">
        <v>202</v>
      </c>
      <c r="K135" s="115" t="s">
        <v>202</v>
      </c>
      <c r="L135" s="115" t="s">
        <v>202</v>
      </c>
      <c r="M135" s="115" t="s">
        <v>202</v>
      </c>
      <c r="N135" s="115" t="s">
        <v>202</v>
      </c>
      <c r="O135" s="115" t="s">
        <v>202</v>
      </c>
    </row>
    <row r="136" spans="1:15" x14ac:dyDescent="0.25">
      <c r="A136" s="115">
        <v>337611</v>
      </c>
      <c r="B136" s="115" t="s">
        <v>109</v>
      </c>
      <c r="C136" s="115" t="s">
        <v>202</v>
      </c>
      <c r="D136" s="115" t="s">
        <v>202</v>
      </c>
      <c r="E136" s="115" t="s">
        <v>202</v>
      </c>
      <c r="F136" s="115" t="s">
        <v>202</v>
      </c>
      <c r="G136" s="115" t="s">
        <v>202</v>
      </c>
      <c r="H136" s="115" t="s">
        <v>202</v>
      </c>
      <c r="I136" s="115" t="s">
        <v>202</v>
      </c>
      <c r="J136" s="115" t="s">
        <v>202</v>
      </c>
      <c r="K136" s="115" t="s">
        <v>202</v>
      </c>
      <c r="L136" s="115" t="s">
        <v>202</v>
      </c>
      <c r="M136" s="115" t="s">
        <v>202</v>
      </c>
      <c r="N136" s="115" t="s">
        <v>202</v>
      </c>
      <c r="O136" s="115" t="s">
        <v>202</v>
      </c>
    </row>
    <row r="137" spans="1:15" x14ac:dyDescent="0.25">
      <c r="A137" s="115">
        <v>337625</v>
      </c>
      <c r="B137" s="115" t="s">
        <v>109</v>
      </c>
      <c r="C137" s="115" t="s">
        <v>202</v>
      </c>
      <c r="D137" s="115" t="s">
        <v>202</v>
      </c>
      <c r="E137" s="115" t="s">
        <v>202</v>
      </c>
      <c r="F137" s="115" t="s">
        <v>202</v>
      </c>
      <c r="G137" s="115" t="s">
        <v>202</v>
      </c>
      <c r="H137" s="115" t="s">
        <v>202</v>
      </c>
      <c r="I137" s="115" t="s">
        <v>202</v>
      </c>
      <c r="J137" s="115" t="s">
        <v>202</v>
      </c>
      <c r="K137" s="115" t="s">
        <v>202</v>
      </c>
      <c r="L137" s="115" t="s">
        <v>202</v>
      </c>
      <c r="M137" s="115" t="s">
        <v>202</v>
      </c>
      <c r="N137" s="115" t="s">
        <v>202</v>
      </c>
      <c r="O137" s="115" t="s">
        <v>202</v>
      </c>
    </row>
    <row r="138" spans="1:15" x14ac:dyDescent="0.25">
      <c r="A138" s="115">
        <v>337628</v>
      </c>
      <c r="B138" s="115" t="s">
        <v>109</v>
      </c>
      <c r="C138" s="115" t="s">
        <v>202</v>
      </c>
      <c r="D138" s="115" t="s">
        <v>202</v>
      </c>
      <c r="E138" s="115" t="s">
        <v>202</v>
      </c>
      <c r="F138" s="115" t="s">
        <v>202</v>
      </c>
      <c r="G138" s="115" t="s">
        <v>202</v>
      </c>
      <c r="H138" s="115" t="s">
        <v>202</v>
      </c>
      <c r="I138" s="115" t="s">
        <v>202</v>
      </c>
      <c r="J138" s="115" t="s">
        <v>202</v>
      </c>
      <c r="K138" s="115" t="s">
        <v>202</v>
      </c>
      <c r="L138" s="115" t="s">
        <v>202</v>
      </c>
      <c r="M138" s="115" t="s">
        <v>202</v>
      </c>
      <c r="N138" s="115" t="s">
        <v>202</v>
      </c>
      <c r="O138" s="115" t="s">
        <v>202</v>
      </c>
    </row>
    <row r="139" spans="1:15" x14ac:dyDescent="0.25">
      <c r="A139" s="115">
        <v>337637</v>
      </c>
      <c r="B139" s="115" t="s">
        <v>109</v>
      </c>
      <c r="C139" s="115" t="s">
        <v>202</v>
      </c>
      <c r="D139" s="115" t="s">
        <v>202</v>
      </c>
      <c r="E139" s="115" t="s">
        <v>202</v>
      </c>
      <c r="F139" s="115" t="s">
        <v>202</v>
      </c>
      <c r="G139" s="115" t="s">
        <v>202</v>
      </c>
      <c r="H139" s="115" t="s">
        <v>202</v>
      </c>
      <c r="I139" s="115" t="s">
        <v>202</v>
      </c>
      <c r="J139" s="115" t="s">
        <v>202</v>
      </c>
      <c r="K139" s="115" t="s">
        <v>202</v>
      </c>
      <c r="L139" s="115" t="s">
        <v>202</v>
      </c>
      <c r="M139" s="115" t="s">
        <v>202</v>
      </c>
      <c r="N139" s="115" t="s">
        <v>202</v>
      </c>
      <c r="O139" s="115" t="s">
        <v>202</v>
      </c>
    </row>
    <row r="140" spans="1:15" x14ac:dyDescent="0.25">
      <c r="A140" s="115">
        <v>337647</v>
      </c>
      <c r="B140" s="115" t="s">
        <v>109</v>
      </c>
      <c r="C140" s="115" t="s">
        <v>202</v>
      </c>
      <c r="D140" s="115" t="s">
        <v>202</v>
      </c>
      <c r="E140" s="115" t="s">
        <v>202</v>
      </c>
      <c r="F140" s="115" t="s">
        <v>202</v>
      </c>
      <c r="G140" s="115" t="s">
        <v>202</v>
      </c>
      <c r="H140" s="115" t="s">
        <v>202</v>
      </c>
      <c r="I140" s="115" t="s">
        <v>202</v>
      </c>
      <c r="J140" s="115" t="s">
        <v>202</v>
      </c>
      <c r="K140" s="115" t="s">
        <v>202</v>
      </c>
      <c r="L140" s="115" t="s">
        <v>202</v>
      </c>
      <c r="M140" s="115" t="s">
        <v>202</v>
      </c>
      <c r="N140" s="115" t="s">
        <v>202</v>
      </c>
      <c r="O140" s="115" t="s">
        <v>202</v>
      </c>
    </row>
    <row r="141" spans="1:15" x14ac:dyDescent="0.25">
      <c r="A141" s="115">
        <v>337667</v>
      </c>
      <c r="B141" s="115" t="s">
        <v>109</v>
      </c>
      <c r="C141" s="115" t="s">
        <v>202</v>
      </c>
      <c r="D141" s="115" t="s">
        <v>202</v>
      </c>
      <c r="E141" s="115" t="s">
        <v>202</v>
      </c>
      <c r="F141" s="115" t="s">
        <v>202</v>
      </c>
      <c r="G141" s="115" t="s">
        <v>202</v>
      </c>
      <c r="H141" s="115" t="s">
        <v>202</v>
      </c>
      <c r="I141" s="115" t="s">
        <v>202</v>
      </c>
      <c r="J141" s="115" t="s">
        <v>202</v>
      </c>
      <c r="K141" s="115" t="s">
        <v>202</v>
      </c>
      <c r="L141" s="115" t="s">
        <v>202</v>
      </c>
      <c r="M141" s="115" t="s">
        <v>202</v>
      </c>
      <c r="N141" s="115" t="s">
        <v>202</v>
      </c>
      <c r="O141" s="115" t="s">
        <v>202</v>
      </c>
    </row>
    <row r="142" spans="1:15" x14ac:dyDescent="0.25">
      <c r="A142" s="115">
        <v>337672</v>
      </c>
      <c r="B142" s="115" t="s">
        <v>109</v>
      </c>
      <c r="C142" s="115" t="s">
        <v>202</v>
      </c>
      <c r="D142" s="115" t="s">
        <v>202</v>
      </c>
      <c r="E142" s="115" t="s">
        <v>202</v>
      </c>
      <c r="F142" s="115" t="s">
        <v>202</v>
      </c>
      <c r="G142" s="115" t="s">
        <v>202</v>
      </c>
      <c r="H142" s="115" t="s">
        <v>202</v>
      </c>
      <c r="I142" s="115" t="s">
        <v>202</v>
      </c>
      <c r="J142" s="115" t="s">
        <v>202</v>
      </c>
      <c r="K142" s="115" t="s">
        <v>202</v>
      </c>
      <c r="L142" s="115" t="s">
        <v>202</v>
      </c>
      <c r="M142" s="115" t="s">
        <v>202</v>
      </c>
      <c r="N142" s="115" t="s">
        <v>202</v>
      </c>
      <c r="O142" s="115" t="s">
        <v>202</v>
      </c>
    </row>
    <row r="143" spans="1:15" x14ac:dyDescent="0.25">
      <c r="A143" s="115">
        <v>337677</v>
      </c>
      <c r="B143" s="115" t="s">
        <v>109</v>
      </c>
      <c r="C143" s="115" t="s">
        <v>202</v>
      </c>
      <c r="D143" s="115" t="s">
        <v>202</v>
      </c>
      <c r="E143" s="115" t="s">
        <v>202</v>
      </c>
      <c r="F143" s="115" t="s">
        <v>202</v>
      </c>
      <c r="G143" s="115" t="s">
        <v>202</v>
      </c>
      <c r="H143" s="115" t="s">
        <v>202</v>
      </c>
      <c r="I143" s="115" t="s">
        <v>202</v>
      </c>
      <c r="J143" s="115" t="s">
        <v>202</v>
      </c>
      <c r="K143" s="115" t="s">
        <v>202</v>
      </c>
      <c r="L143" s="115" t="s">
        <v>202</v>
      </c>
      <c r="M143" s="115" t="s">
        <v>202</v>
      </c>
      <c r="N143" s="115" t="s">
        <v>202</v>
      </c>
      <c r="O143" s="115" t="s">
        <v>202</v>
      </c>
    </row>
    <row r="144" spans="1:15" x14ac:dyDescent="0.25">
      <c r="A144" s="115">
        <v>337684</v>
      </c>
      <c r="B144" s="115" t="s">
        <v>109</v>
      </c>
      <c r="C144" s="115" t="s">
        <v>202</v>
      </c>
      <c r="D144" s="115" t="s">
        <v>202</v>
      </c>
      <c r="E144" s="115" t="s">
        <v>202</v>
      </c>
      <c r="F144" s="115" t="s">
        <v>202</v>
      </c>
      <c r="G144" s="115" t="s">
        <v>202</v>
      </c>
      <c r="H144" s="115" t="s">
        <v>202</v>
      </c>
      <c r="I144" s="115" t="s">
        <v>202</v>
      </c>
      <c r="J144" s="115" t="s">
        <v>202</v>
      </c>
      <c r="K144" s="115" t="s">
        <v>202</v>
      </c>
      <c r="L144" s="115" t="s">
        <v>202</v>
      </c>
      <c r="M144" s="115" t="s">
        <v>202</v>
      </c>
      <c r="N144" s="115" t="s">
        <v>202</v>
      </c>
      <c r="O144" s="115" t="s">
        <v>202</v>
      </c>
    </row>
    <row r="145" spans="1:15" x14ac:dyDescent="0.25">
      <c r="A145" s="115">
        <v>337688</v>
      </c>
      <c r="B145" s="115" t="s">
        <v>109</v>
      </c>
      <c r="C145" s="115" t="s">
        <v>202</v>
      </c>
      <c r="D145" s="115" t="s">
        <v>202</v>
      </c>
      <c r="E145" s="115" t="s">
        <v>202</v>
      </c>
      <c r="F145" s="115" t="s">
        <v>202</v>
      </c>
      <c r="G145" s="115" t="s">
        <v>202</v>
      </c>
      <c r="H145" s="115" t="s">
        <v>202</v>
      </c>
      <c r="I145" s="115" t="s">
        <v>202</v>
      </c>
      <c r="J145" s="115" t="s">
        <v>202</v>
      </c>
      <c r="K145" s="115" t="s">
        <v>202</v>
      </c>
      <c r="L145" s="115" t="s">
        <v>202</v>
      </c>
      <c r="M145" s="115" t="s">
        <v>202</v>
      </c>
      <c r="N145" s="115" t="s">
        <v>202</v>
      </c>
      <c r="O145" s="115" t="s">
        <v>202</v>
      </c>
    </row>
    <row r="146" spans="1:15" x14ac:dyDescent="0.25">
      <c r="A146" s="115">
        <v>337694</v>
      </c>
      <c r="B146" s="115" t="s">
        <v>109</v>
      </c>
      <c r="C146" s="115" t="s">
        <v>202</v>
      </c>
      <c r="D146" s="115" t="s">
        <v>202</v>
      </c>
      <c r="E146" s="115" t="s">
        <v>202</v>
      </c>
      <c r="F146" s="115" t="s">
        <v>202</v>
      </c>
      <c r="G146" s="115" t="s">
        <v>202</v>
      </c>
      <c r="H146" s="115" t="s">
        <v>202</v>
      </c>
      <c r="I146" s="115" t="s">
        <v>202</v>
      </c>
      <c r="J146" s="115" t="s">
        <v>202</v>
      </c>
      <c r="K146" s="115" t="s">
        <v>202</v>
      </c>
      <c r="L146" s="115" t="s">
        <v>202</v>
      </c>
      <c r="M146" s="115" t="s">
        <v>202</v>
      </c>
      <c r="N146" s="115" t="s">
        <v>202</v>
      </c>
      <c r="O146" s="115" t="s">
        <v>202</v>
      </c>
    </row>
    <row r="147" spans="1:15" x14ac:dyDescent="0.25">
      <c r="A147" s="115">
        <v>337699</v>
      </c>
      <c r="B147" s="115" t="s">
        <v>109</v>
      </c>
      <c r="C147" s="115" t="s">
        <v>202</v>
      </c>
      <c r="D147" s="115" t="s">
        <v>202</v>
      </c>
      <c r="E147" s="115" t="s">
        <v>202</v>
      </c>
      <c r="F147" s="115" t="s">
        <v>202</v>
      </c>
      <c r="G147" s="115" t="s">
        <v>202</v>
      </c>
      <c r="H147" s="115" t="s">
        <v>202</v>
      </c>
      <c r="I147" s="115" t="s">
        <v>202</v>
      </c>
      <c r="J147" s="115" t="s">
        <v>202</v>
      </c>
      <c r="K147" s="115" t="s">
        <v>202</v>
      </c>
      <c r="L147" s="115" t="s">
        <v>202</v>
      </c>
      <c r="M147" s="115" t="s">
        <v>202</v>
      </c>
      <c r="N147" s="115" t="s">
        <v>202</v>
      </c>
      <c r="O147" s="115" t="s">
        <v>202</v>
      </c>
    </row>
    <row r="148" spans="1:15" x14ac:dyDescent="0.25">
      <c r="A148" s="115">
        <v>337701</v>
      </c>
      <c r="B148" s="115" t="s">
        <v>109</v>
      </c>
      <c r="C148" s="115" t="s">
        <v>202</v>
      </c>
      <c r="D148" s="115" t="s">
        <v>202</v>
      </c>
      <c r="E148" s="115" t="s">
        <v>202</v>
      </c>
      <c r="F148" s="115" t="s">
        <v>202</v>
      </c>
      <c r="G148" s="115" t="s">
        <v>202</v>
      </c>
      <c r="H148" s="115" t="s">
        <v>202</v>
      </c>
      <c r="I148" s="115" t="s">
        <v>202</v>
      </c>
      <c r="J148" s="115" t="s">
        <v>202</v>
      </c>
      <c r="K148" s="115" t="s">
        <v>202</v>
      </c>
      <c r="L148" s="115" t="s">
        <v>202</v>
      </c>
      <c r="M148" s="115" t="s">
        <v>202</v>
      </c>
      <c r="N148" s="115" t="s">
        <v>202</v>
      </c>
      <c r="O148" s="115" t="s">
        <v>202</v>
      </c>
    </row>
    <row r="149" spans="1:15" x14ac:dyDescent="0.25">
      <c r="A149" s="115">
        <v>337710</v>
      </c>
      <c r="B149" s="115" t="s">
        <v>109</v>
      </c>
      <c r="C149" s="115" t="s">
        <v>202</v>
      </c>
      <c r="D149" s="115" t="s">
        <v>202</v>
      </c>
      <c r="E149" s="115" t="s">
        <v>202</v>
      </c>
      <c r="F149" s="115" t="s">
        <v>202</v>
      </c>
      <c r="G149" s="115" t="s">
        <v>202</v>
      </c>
      <c r="H149" s="115" t="s">
        <v>202</v>
      </c>
      <c r="I149" s="115" t="s">
        <v>202</v>
      </c>
      <c r="J149" s="115" t="s">
        <v>202</v>
      </c>
      <c r="K149" s="115" t="s">
        <v>202</v>
      </c>
      <c r="L149" s="115" t="s">
        <v>202</v>
      </c>
      <c r="M149" s="115" t="s">
        <v>202</v>
      </c>
      <c r="N149" s="115" t="s">
        <v>202</v>
      </c>
      <c r="O149" s="115" t="s">
        <v>202</v>
      </c>
    </row>
    <row r="150" spans="1:15" x14ac:dyDescent="0.25">
      <c r="A150" s="115">
        <v>337726</v>
      </c>
      <c r="B150" s="115" t="s">
        <v>109</v>
      </c>
      <c r="C150" s="115" t="s">
        <v>202</v>
      </c>
      <c r="D150" s="115" t="s">
        <v>202</v>
      </c>
      <c r="E150" s="115" t="s">
        <v>202</v>
      </c>
      <c r="F150" s="115" t="s">
        <v>202</v>
      </c>
      <c r="G150" s="115" t="s">
        <v>202</v>
      </c>
      <c r="H150" s="115" t="s">
        <v>202</v>
      </c>
      <c r="I150" s="115" t="s">
        <v>202</v>
      </c>
      <c r="J150" s="115" t="s">
        <v>202</v>
      </c>
      <c r="K150" s="115" t="s">
        <v>202</v>
      </c>
      <c r="L150" s="115" t="s">
        <v>202</v>
      </c>
      <c r="M150" s="115" t="s">
        <v>202</v>
      </c>
      <c r="N150" s="115" t="s">
        <v>202</v>
      </c>
      <c r="O150" s="115" t="s">
        <v>202</v>
      </c>
    </row>
    <row r="151" spans="1:15" x14ac:dyDescent="0.25">
      <c r="A151" s="115">
        <v>337730</v>
      </c>
      <c r="B151" s="115" t="s">
        <v>109</v>
      </c>
      <c r="C151" s="115" t="s">
        <v>202</v>
      </c>
      <c r="D151" s="115" t="s">
        <v>202</v>
      </c>
      <c r="E151" s="115" t="s">
        <v>202</v>
      </c>
      <c r="F151" s="115" t="s">
        <v>202</v>
      </c>
      <c r="G151" s="115" t="s">
        <v>202</v>
      </c>
      <c r="H151" s="115" t="s">
        <v>202</v>
      </c>
      <c r="I151" s="115" t="s">
        <v>202</v>
      </c>
      <c r="J151" s="115" t="s">
        <v>202</v>
      </c>
      <c r="K151" s="115" t="s">
        <v>202</v>
      </c>
      <c r="L151" s="115" t="s">
        <v>202</v>
      </c>
      <c r="M151" s="115" t="s">
        <v>202</v>
      </c>
      <c r="N151" s="115" t="s">
        <v>202</v>
      </c>
      <c r="O151" s="115" t="s">
        <v>202</v>
      </c>
    </row>
    <row r="152" spans="1:15" x14ac:dyDescent="0.25">
      <c r="A152" s="115">
        <v>337735</v>
      </c>
      <c r="B152" s="115" t="s">
        <v>109</v>
      </c>
      <c r="C152" s="115" t="s">
        <v>202</v>
      </c>
      <c r="D152" s="115" t="s">
        <v>202</v>
      </c>
      <c r="E152" s="115" t="s">
        <v>202</v>
      </c>
      <c r="F152" s="115" t="s">
        <v>202</v>
      </c>
      <c r="G152" s="115" t="s">
        <v>202</v>
      </c>
      <c r="H152" s="115" t="s">
        <v>202</v>
      </c>
      <c r="I152" s="115" t="s">
        <v>202</v>
      </c>
      <c r="J152" s="115" t="s">
        <v>202</v>
      </c>
      <c r="K152" s="115" t="s">
        <v>202</v>
      </c>
      <c r="L152" s="115" t="s">
        <v>202</v>
      </c>
      <c r="M152" s="115" t="s">
        <v>202</v>
      </c>
      <c r="N152" s="115" t="s">
        <v>202</v>
      </c>
      <c r="O152" s="115" t="s">
        <v>202</v>
      </c>
    </row>
    <row r="153" spans="1:15" x14ac:dyDescent="0.25">
      <c r="A153" s="115">
        <v>337742</v>
      </c>
      <c r="B153" s="115" t="s">
        <v>109</v>
      </c>
      <c r="C153" s="115" t="s">
        <v>202</v>
      </c>
      <c r="D153" s="115" t="s">
        <v>202</v>
      </c>
      <c r="E153" s="115" t="s">
        <v>202</v>
      </c>
      <c r="F153" s="115" t="s">
        <v>202</v>
      </c>
      <c r="G153" s="115" t="s">
        <v>202</v>
      </c>
      <c r="H153" s="115" t="s">
        <v>202</v>
      </c>
      <c r="I153" s="115" t="s">
        <v>202</v>
      </c>
      <c r="J153" s="115" t="s">
        <v>202</v>
      </c>
      <c r="K153" s="115" t="s">
        <v>202</v>
      </c>
      <c r="L153" s="115" t="s">
        <v>202</v>
      </c>
      <c r="M153" s="115" t="s">
        <v>202</v>
      </c>
      <c r="N153" s="115" t="s">
        <v>202</v>
      </c>
      <c r="O153" s="115" t="s">
        <v>202</v>
      </c>
    </row>
    <row r="154" spans="1:15" x14ac:dyDescent="0.25">
      <c r="A154" s="115">
        <v>337746</v>
      </c>
      <c r="B154" s="115" t="s">
        <v>109</v>
      </c>
      <c r="C154" s="115" t="s">
        <v>202</v>
      </c>
      <c r="D154" s="115" t="s">
        <v>202</v>
      </c>
      <c r="E154" s="115" t="s">
        <v>202</v>
      </c>
      <c r="F154" s="115" t="s">
        <v>202</v>
      </c>
      <c r="G154" s="115" t="s">
        <v>202</v>
      </c>
      <c r="H154" s="115" t="s">
        <v>202</v>
      </c>
      <c r="I154" s="115" t="s">
        <v>202</v>
      </c>
      <c r="J154" s="115" t="s">
        <v>202</v>
      </c>
      <c r="K154" s="115" t="s">
        <v>202</v>
      </c>
      <c r="L154" s="115" t="s">
        <v>202</v>
      </c>
      <c r="M154" s="115" t="s">
        <v>202</v>
      </c>
      <c r="N154" s="115" t="s">
        <v>202</v>
      </c>
      <c r="O154" s="115" t="s">
        <v>202</v>
      </c>
    </row>
    <row r="155" spans="1:15" x14ac:dyDescent="0.25">
      <c r="A155" s="115">
        <v>337747</v>
      </c>
      <c r="B155" s="115" t="s">
        <v>109</v>
      </c>
      <c r="C155" s="115" t="s">
        <v>202</v>
      </c>
      <c r="D155" s="115" t="s">
        <v>202</v>
      </c>
      <c r="E155" s="115" t="s">
        <v>202</v>
      </c>
      <c r="F155" s="115" t="s">
        <v>202</v>
      </c>
      <c r="G155" s="115" t="s">
        <v>202</v>
      </c>
      <c r="H155" s="115" t="s">
        <v>202</v>
      </c>
      <c r="I155" s="115" t="s">
        <v>202</v>
      </c>
      <c r="J155" s="115" t="s">
        <v>202</v>
      </c>
      <c r="K155" s="115" t="s">
        <v>202</v>
      </c>
      <c r="L155" s="115" t="s">
        <v>202</v>
      </c>
      <c r="M155" s="115" t="s">
        <v>202</v>
      </c>
      <c r="N155" s="115" t="s">
        <v>202</v>
      </c>
      <c r="O155" s="115" t="s">
        <v>202</v>
      </c>
    </row>
    <row r="156" spans="1:15" x14ac:dyDescent="0.25">
      <c r="A156" s="115">
        <v>337760</v>
      </c>
      <c r="B156" s="115" t="s">
        <v>109</v>
      </c>
      <c r="C156" s="115" t="s">
        <v>202</v>
      </c>
      <c r="D156" s="115" t="s">
        <v>202</v>
      </c>
      <c r="E156" s="115" t="s">
        <v>202</v>
      </c>
      <c r="F156" s="115" t="s">
        <v>202</v>
      </c>
      <c r="G156" s="115" t="s">
        <v>202</v>
      </c>
      <c r="H156" s="115" t="s">
        <v>202</v>
      </c>
      <c r="I156" s="115" t="s">
        <v>202</v>
      </c>
      <c r="J156" s="115" t="s">
        <v>202</v>
      </c>
      <c r="K156" s="115" t="s">
        <v>202</v>
      </c>
      <c r="L156" s="115" t="s">
        <v>202</v>
      </c>
      <c r="M156" s="115" t="s">
        <v>202</v>
      </c>
      <c r="N156" s="115" t="s">
        <v>202</v>
      </c>
      <c r="O156" s="115" t="s">
        <v>202</v>
      </c>
    </row>
    <row r="157" spans="1:15" x14ac:dyDescent="0.25">
      <c r="A157" s="115">
        <v>337761</v>
      </c>
      <c r="B157" s="115" t="s">
        <v>109</v>
      </c>
      <c r="C157" s="115" t="s">
        <v>202</v>
      </c>
      <c r="D157" s="115" t="s">
        <v>202</v>
      </c>
      <c r="E157" s="115" t="s">
        <v>202</v>
      </c>
      <c r="F157" s="115" t="s">
        <v>202</v>
      </c>
      <c r="G157" s="115" t="s">
        <v>202</v>
      </c>
      <c r="H157" s="115" t="s">
        <v>202</v>
      </c>
      <c r="I157" s="115" t="s">
        <v>202</v>
      </c>
      <c r="J157" s="115" t="s">
        <v>202</v>
      </c>
      <c r="K157" s="115" t="s">
        <v>202</v>
      </c>
      <c r="L157" s="115" t="s">
        <v>202</v>
      </c>
      <c r="M157" s="115" t="s">
        <v>202</v>
      </c>
      <c r="N157" s="115" t="s">
        <v>202</v>
      </c>
      <c r="O157" s="115" t="s">
        <v>202</v>
      </c>
    </row>
    <row r="158" spans="1:15" x14ac:dyDescent="0.25">
      <c r="A158" s="115">
        <v>337765</v>
      </c>
      <c r="B158" s="115" t="s">
        <v>109</v>
      </c>
      <c r="C158" s="115" t="s">
        <v>202</v>
      </c>
      <c r="D158" s="115" t="s">
        <v>202</v>
      </c>
      <c r="E158" s="115" t="s">
        <v>202</v>
      </c>
      <c r="F158" s="115" t="s">
        <v>202</v>
      </c>
      <c r="G158" s="115" t="s">
        <v>202</v>
      </c>
      <c r="H158" s="115" t="s">
        <v>202</v>
      </c>
      <c r="I158" s="115" t="s">
        <v>202</v>
      </c>
      <c r="J158" s="115" t="s">
        <v>202</v>
      </c>
      <c r="K158" s="115" t="s">
        <v>202</v>
      </c>
      <c r="L158" s="115" t="s">
        <v>202</v>
      </c>
      <c r="M158" s="115" t="s">
        <v>202</v>
      </c>
      <c r="N158" s="115" t="s">
        <v>202</v>
      </c>
      <c r="O158" s="115" t="s">
        <v>202</v>
      </c>
    </row>
    <row r="159" spans="1:15" x14ac:dyDescent="0.25">
      <c r="A159" s="115">
        <v>337768</v>
      </c>
      <c r="B159" s="115" t="s">
        <v>109</v>
      </c>
      <c r="C159" s="115" t="s">
        <v>202</v>
      </c>
      <c r="D159" s="115" t="s">
        <v>202</v>
      </c>
      <c r="E159" s="115" t="s">
        <v>202</v>
      </c>
      <c r="F159" s="115" t="s">
        <v>202</v>
      </c>
      <c r="G159" s="115" t="s">
        <v>202</v>
      </c>
      <c r="H159" s="115" t="s">
        <v>202</v>
      </c>
      <c r="I159" s="115" t="s">
        <v>202</v>
      </c>
      <c r="J159" s="115" t="s">
        <v>202</v>
      </c>
      <c r="K159" s="115" t="s">
        <v>202</v>
      </c>
      <c r="L159" s="115" t="s">
        <v>202</v>
      </c>
      <c r="M159" s="115" t="s">
        <v>202</v>
      </c>
      <c r="N159" s="115" t="s">
        <v>202</v>
      </c>
      <c r="O159" s="115" t="s">
        <v>202</v>
      </c>
    </row>
    <row r="160" spans="1:15" x14ac:dyDescent="0.25">
      <c r="A160" s="115">
        <v>337770</v>
      </c>
      <c r="B160" s="115" t="s">
        <v>109</v>
      </c>
      <c r="C160" s="115" t="s">
        <v>202</v>
      </c>
      <c r="D160" s="115" t="s">
        <v>202</v>
      </c>
      <c r="E160" s="115" t="s">
        <v>202</v>
      </c>
      <c r="F160" s="115" t="s">
        <v>202</v>
      </c>
      <c r="G160" s="115" t="s">
        <v>202</v>
      </c>
      <c r="H160" s="115" t="s">
        <v>202</v>
      </c>
      <c r="I160" s="115" t="s">
        <v>202</v>
      </c>
      <c r="J160" s="115" t="s">
        <v>202</v>
      </c>
      <c r="K160" s="115" t="s">
        <v>202</v>
      </c>
      <c r="L160" s="115" t="s">
        <v>202</v>
      </c>
      <c r="M160" s="115" t="s">
        <v>202</v>
      </c>
      <c r="N160" s="115" t="s">
        <v>202</v>
      </c>
      <c r="O160" s="115" t="s">
        <v>202</v>
      </c>
    </row>
    <row r="161" spans="1:15" x14ac:dyDescent="0.25">
      <c r="A161" s="115">
        <v>337776</v>
      </c>
      <c r="B161" s="115" t="s">
        <v>109</v>
      </c>
      <c r="C161" s="115" t="s">
        <v>202</v>
      </c>
      <c r="D161" s="115" t="s">
        <v>202</v>
      </c>
      <c r="E161" s="115" t="s">
        <v>202</v>
      </c>
      <c r="F161" s="115" t="s">
        <v>202</v>
      </c>
      <c r="G161" s="115" t="s">
        <v>202</v>
      </c>
      <c r="H161" s="115" t="s">
        <v>202</v>
      </c>
      <c r="I161" s="115" t="s">
        <v>202</v>
      </c>
      <c r="J161" s="115" t="s">
        <v>202</v>
      </c>
      <c r="K161" s="115" t="s">
        <v>202</v>
      </c>
      <c r="L161" s="115" t="s">
        <v>202</v>
      </c>
      <c r="M161" s="115" t="s">
        <v>202</v>
      </c>
      <c r="N161" s="115" t="s">
        <v>202</v>
      </c>
      <c r="O161" s="115" t="s">
        <v>202</v>
      </c>
    </row>
    <row r="162" spans="1:15" x14ac:dyDescent="0.25">
      <c r="A162" s="115">
        <v>337784</v>
      </c>
      <c r="B162" s="115" t="s">
        <v>109</v>
      </c>
      <c r="C162" s="115" t="s">
        <v>202</v>
      </c>
      <c r="D162" s="115" t="s">
        <v>202</v>
      </c>
      <c r="E162" s="115" t="s">
        <v>202</v>
      </c>
      <c r="F162" s="115" t="s">
        <v>202</v>
      </c>
      <c r="G162" s="115" t="s">
        <v>202</v>
      </c>
      <c r="H162" s="115" t="s">
        <v>202</v>
      </c>
      <c r="I162" s="115" t="s">
        <v>202</v>
      </c>
      <c r="J162" s="115" t="s">
        <v>202</v>
      </c>
      <c r="K162" s="115" t="s">
        <v>202</v>
      </c>
      <c r="L162" s="115" t="s">
        <v>202</v>
      </c>
      <c r="M162" s="115" t="s">
        <v>202</v>
      </c>
      <c r="N162" s="115" t="s">
        <v>202</v>
      </c>
      <c r="O162" s="115" t="s">
        <v>202</v>
      </c>
    </row>
    <row r="163" spans="1:15" x14ac:dyDescent="0.25">
      <c r="A163" s="115">
        <v>337785</v>
      </c>
      <c r="B163" s="115" t="s">
        <v>109</v>
      </c>
      <c r="C163" s="115" t="s">
        <v>202</v>
      </c>
      <c r="D163" s="115" t="s">
        <v>202</v>
      </c>
      <c r="E163" s="115" t="s">
        <v>202</v>
      </c>
      <c r="F163" s="115" t="s">
        <v>202</v>
      </c>
      <c r="G163" s="115" t="s">
        <v>202</v>
      </c>
      <c r="H163" s="115" t="s">
        <v>202</v>
      </c>
      <c r="I163" s="115" t="s">
        <v>202</v>
      </c>
      <c r="J163" s="115" t="s">
        <v>202</v>
      </c>
      <c r="K163" s="115" t="s">
        <v>202</v>
      </c>
      <c r="L163" s="115" t="s">
        <v>202</v>
      </c>
      <c r="M163" s="115" t="s">
        <v>202</v>
      </c>
      <c r="N163" s="115" t="s">
        <v>202</v>
      </c>
      <c r="O163" s="115" t="s">
        <v>202</v>
      </c>
    </row>
    <row r="164" spans="1:15" x14ac:dyDescent="0.25">
      <c r="A164" s="115">
        <v>337788</v>
      </c>
      <c r="B164" s="115" t="s">
        <v>109</v>
      </c>
      <c r="C164" s="115" t="s">
        <v>202</v>
      </c>
      <c r="D164" s="115" t="s">
        <v>202</v>
      </c>
      <c r="E164" s="115" t="s">
        <v>202</v>
      </c>
      <c r="F164" s="115" t="s">
        <v>202</v>
      </c>
      <c r="G164" s="115" t="s">
        <v>202</v>
      </c>
      <c r="H164" s="115" t="s">
        <v>202</v>
      </c>
      <c r="I164" s="115" t="s">
        <v>202</v>
      </c>
      <c r="J164" s="115" t="s">
        <v>202</v>
      </c>
      <c r="K164" s="115" t="s">
        <v>202</v>
      </c>
      <c r="L164" s="115" t="s">
        <v>202</v>
      </c>
      <c r="M164" s="115" t="s">
        <v>202</v>
      </c>
      <c r="N164" s="115" t="s">
        <v>202</v>
      </c>
      <c r="O164" s="115" t="s">
        <v>202</v>
      </c>
    </row>
    <row r="165" spans="1:15" x14ac:dyDescent="0.25">
      <c r="A165" s="115">
        <v>337789</v>
      </c>
      <c r="B165" s="115" t="s">
        <v>109</v>
      </c>
      <c r="C165" s="115" t="s">
        <v>202</v>
      </c>
      <c r="D165" s="115" t="s">
        <v>202</v>
      </c>
      <c r="E165" s="115" t="s">
        <v>202</v>
      </c>
      <c r="F165" s="115" t="s">
        <v>202</v>
      </c>
      <c r="G165" s="115" t="s">
        <v>202</v>
      </c>
      <c r="H165" s="115" t="s">
        <v>202</v>
      </c>
      <c r="I165" s="115" t="s">
        <v>202</v>
      </c>
      <c r="J165" s="115" t="s">
        <v>202</v>
      </c>
      <c r="K165" s="115" t="s">
        <v>202</v>
      </c>
      <c r="L165" s="115" t="s">
        <v>202</v>
      </c>
      <c r="M165" s="115" t="s">
        <v>202</v>
      </c>
      <c r="N165" s="115" t="s">
        <v>202</v>
      </c>
      <c r="O165" s="115" t="s">
        <v>202</v>
      </c>
    </row>
    <row r="166" spans="1:15" x14ac:dyDescent="0.25">
      <c r="A166" s="115">
        <v>337790</v>
      </c>
      <c r="B166" s="115" t="s">
        <v>109</v>
      </c>
      <c r="C166" s="115" t="s">
        <v>202</v>
      </c>
      <c r="D166" s="115" t="s">
        <v>202</v>
      </c>
      <c r="E166" s="115" t="s">
        <v>202</v>
      </c>
      <c r="F166" s="115" t="s">
        <v>202</v>
      </c>
      <c r="G166" s="115" t="s">
        <v>202</v>
      </c>
      <c r="H166" s="115" t="s">
        <v>202</v>
      </c>
      <c r="I166" s="115" t="s">
        <v>202</v>
      </c>
      <c r="J166" s="115" t="s">
        <v>202</v>
      </c>
      <c r="K166" s="115" t="s">
        <v>202</v>
      </c>
      <c r="L166" s="115" t="s">
        <v>202</v>
      </c>
      <c r="M166" s="115" t="s">
        <v>202</v>
      </c>
      <c r="N166" s="115" t="s">
        <v>202</v>
      </c>
      <c r="O166" s="115" t="s">
        <v>202</v>
      </c>
    </row>
    <row r="167" spans="1:15" x14ac:dyDescent="0.25">
      <c r="A167" s="115">
        <v>337803</v>
      </c>
      <c r="B167" s="115" t="s">
        <v>109</v>
      </c>
      <c r="C167" s="115" t="s">
        <v>202</v>
      </c>
      <c r="D167" s="115" t="s">
        <v>202</v>
      </c>
      <c r="E167" s="115" t="s">
        <v>202</v>
      </c>
      <c r="F167" s="115" t="s">
        <v>202</v>
      </c>
      <c r="G167" s="115" t="s">
        <v>202</v>
      </c>
      <c r="H167" s="115" t="s">
        <v>202</v>
      </c>
      <c r="I167" s="115" t="s">
        <v>202</v>
      </c>
      <c r="J167" s="115" t="s">
        <v>202</v>
      </c>
      <c r="K167" s="115" t="s">
        <v>202</v>
      </c>
      <c r="L167" s="115" t="s">
        <v>202</v>
      </c>
      <c r="M167" s="115" t="s">
        <v>202</v>
      </c>
      <c r="N167" s="115" t="s">
        <v>202</v>
      </c>
      <c r="O167" s="115" t="s">
        <v>202</v>
      </c>
    </row>
    <row r="168" spans="1:15" x14ac:dyDescent="0.25">
      <c r="A168" s="115">
        <v>337804</v>
      </c>
      <c r="B168" s="115" t="s">
        <v>109</v>
      </c>
      <c r="C168" s="115" t="s">
        <v>202</v>
      </c>
      <c r="D168" s="115" t="s">
        <v>202</v>
      </c>
      <c r="E168" s="115" t="s">
        <v>202</v>
      </c>
      <c r="F168" s="115" t="s">
        <v>202</v>
      </c>
      <c r="G168" s="115" t="s">
        <v>202</v>
      </c>
      <c r="H168" s="115" t="s">
        <v>202</v>
      </c>
      <c r="I168" s="115" t="s">
        <v>202</v>
      </c>
      <c r="J168" s="115" t="s">
        <v>202</v>
      </c>
      <c r="K168" s="115" t="s">
        <v>202</v>
      </c>
      <c r="L168" s="115" t="s">
        <v>202</v>
      </c>
      <c r="M168" s="115" t="s">
        <v>202</v>
      </c>
      <c r="N168" s="115" t="s">
        <v>202</v>
      </c>
      <c r="O168" s="115" t="s">
        <v>202</v>
      </c>
    </row>
    <row r="169" spans="1:15" x14ac:dyDescent="0.25">
      <c r="A169" s="115">
        <v>337806</v>
      </c>
      <c r="B169" s="115" t="s">
        <v>109</v>
      </c>
      <c r="C169" s="115" t="s">
        <v>202</v>
      </c>
      <c r="D169" s="115" t="s">
        <v>202</v>
      </c>
      <c r="E169" s="115" t="s">
        <v>202</v>
      </c>
      <c r="F169" s="115" t="s">
        <v>202</v>
      </c>
      <c r="G169" s="115" t="s">
        <v>202</v>
      </c>
      <c r="H169" s="115" t="s">
        <v>202</v>
      </c>
      <c r="I169" s="115" t="s">
        <v>202</v>
      </c>
      <c r="J169" s="115" t="s">
        <v>202</v>
      </c>
      <c r="K169" s="115" t="s">
        <v>202</v>
      </c>
      <c r="L169" s="115" t="s">
        <v>202</v>
      </c>
      <c r="M169" s="115" t="s">
        <v>202</v>
      </c>
      <c r="N169" s="115" t="s">
        <v>202</v>
      </c>
      <c r="O169" s="115" t="s">
        <v>202</v>
      </c>
    </row>
    <row r="170" spans="1:15" x14ac:dyDescent="0.25">
      <c r="A170" s="115">
        <v>337808</v>
      </c>
      <c r="B170" s="115" t="s">
        <v>109</v>
      </c>
      <c r="C170" s="115" t="s">
        <v>202</v>
      </c>
      <c r="D170" s="115" t="s">
        <v>202</v>
      </c>
      <c r="E170" s="115" t="s">
        <v>202</v>
      </c>
      <c r="F170" s="115" t="s">
        <v>202</v>
      </c>
      <c r="G170" s="115" t="s">
        <v>202</v>
      </c>
      <c r="H170" s="115" t="s">
        <v>202</v>
      </c>
      <c r="I170" s="115" t="s">
        <v>202</v>
      </c>
      <c r="J170" s="115" t="s">
        <v>202</v>
      </c>
      <c r="K170" s="115" t="s">
        <v>202</v>
      </c>
      <c r="L170" s="115" t="s">
        <v>202</v>
      </c>
      <c r="M170" s="115" t="s">
        <v>202</v>
      </c>
      <c r="N170" s="115" t="s">
        <v>202</v>
      </c>
      <c r="O170" s="115" t="s">
        <v>202</v>
      </c>
    </row>
    <row r="171" spans="1:15" x14ac:dyDescent="0.25">
      <c r="A171" s="115">
        <v>337810</v>
      </c>
      <c r="B171" s="115" t="s">
        <v>109</v>
      </c>
      <c r="C171" s="115" t="s">
        <v>202</v>
      </c>
      <c r="D171" s="115" t="s">
        <v>202</v>
      </c>
      <c r="E171" s="115" t="s">
        <v>202</v>
      </c>
      <c r="F171" s="115" t="s">
        <v>202</v>
      </c>
      <c r="G171" s="115" t="s">
        <v>202</v>
      </c>
      <c r="H171" s="115" t="s">
        <v>202</v>
      </c>
      <c r="I171" s="115" t="s">
        <v>202</v>
      </c>
      <c r="J171" s="115" t="s">
        <v>202</v>
      </c>
      <c r="K171" s="115" t="s">
        <v>202</v>
      </c>
      <c r="L171" s="115" t="s">
        <v>202</v>
      </c>
      <c r="M171" s="115" t="s">
        <v>202</v>
      </c>
      <c r="N171" s="115" t="s">
        <v>202</v>
      </c>
      <c r="O171" s="115" t="s">
        <v>202</v>
      </c>
    </row>
    <row r="172" spans="1:15" x14ac:dyDescent="0.25">
      <c r="A172" s="115">
        <v>337811</v>
      </c>
      <c r="B172" s="115" t="s">
        <v>109</v>
      </c>
      <c r="C172" s="115" t="s">
        <v>202</v>
      </c>
      <c r="D172" s="115" t="s">
        <v>202</v>
      </c>
      <c r="E172" s="115" t="s">
        <v>202</v>
      </c>
      <c r="F172" s="115" t="s">
        <v>202</v>
      </c>
      <c r="G172" s="115" t="s">
        <v>202</v>
      </c>
      <c r="H172" s="115" t="s">
        <v>202</v>
      </c>
      <c r="I172" s="115" t="s">
        <v>202</v>
      </c>
      <c r="J172" s="115" t="s">
        <v>202</v>
      </c>
      <c r="K172" s="115" t="s">
        <v>202</v>
      </c>
      <c r="L172" s="115" t="s">
        <v>202</v>
      </c>
      <c r="M172" s="115" t="s">
        <v>202</v>
      </c>
      <c r="N172" s="115" t="s">
        <v>202</v>
      </c>
      <c r="O172" s="115" t="s">
        <v>202</v>
      </c>
    </row>
    <row r="173" spans="1:15" x14ac:dyDescent="0.25">
      <c r="A173" s="115">
        <v>337815</v>
      </c>
      <c r="B173" s="115" t="s">
        <v>109</v>
      </c>
      <c r="C173" s="115" t="s">
        <v>202</v>
      </c>
      <c r="D173" s="115" t="s">
        <v>202</v>
      </c>
      <c r="E173" s="115" t="s">
        <v>202</v>
      </c>
      <c r="F173" s="115" t="s">
        <v>202</v>
      </c>
      <c r="G173" s="115" t="s">
        <v>202</v>
      </c>
      <c r="H173" s="115" t="s">
        <v>202</v>
      </c>
      <c r="I173" s="115" t="s">
        <v>202</v>
      </c>
      <c r="J173" s="115" t="s">
        <v>202</v>
      </c>
      <c r="K173" s="115" t="s">
        <v>202</v>
      </c>
      <c r="L173" s="115" t="s">
        <v>202</v>
      </c>
      <c r="M173" s="115" t="s">
        <v>202</v>
      </c>
      <c r="N173" s="115" t="s">
        <v>202</v>
      </c>
      <c r="O173" s="115" t="s">
        <v>202</v>
      </c>
    </row>
    <row r="174" spans="1:15" x14ac:dyDescent="0.25">
      <c r="A174" s="115">
        <v>337817</v>
      </c>
      <c r="B174" s="115" t="s">
        <v>109</v>
      </c>
      <c r="C174" s="115" t="s">
        <v>202</v>
      </c>
      <c r="D174" s="115" t="s">
        <v>202</v>
      </c>
      <c r="E174" s="115" t="s">
        <v>202</v>
      </c>
      <c r="F174" s="115" t="s">
        <v>202</v>
      </c>
      <c r="G174" s="115" t="s">
        <v>202</v>
      </c>
      <c r="H174" s="115" t="s">
        <v>202</v>
      </c>
      <c r="I174" s="115" t="s">
        <v>202</v>
      </c>
      <c r="J174" s="115" t="s">
        <v>202</v>
      </c>
      <c r="K174" s="115" t="s">
        <v>202</v>
      </c>
      <c r="L174" s="115" t="s">
        <v>202</v>
      </c>
      <c r="M174" s="115" t="s">
        <v>202</v>
      </c>
      <c r="N174" s="115" t="s">
        <v>202</v>
      </c>
      <c r="O174" s="115" t="s">
        <v>202</v>
      </c>
    </row>
    <row r="175" spans="1:15" x14ac:dyDescent="0.25">
      <c r="A175" s="115">
        <v>337820</v>
      </c>
      <c r="B175" s="115" t="s">
        <v>109</v>
      </c>
      <c r="C175" s="115" t="s">
        <v>202</v>
      </c>
      <c r="D175" s="115" t="s">
        <v>202</v>
      </c>
      <c r="E175" s="115" t="s">
        <v>202</v>
      </c>
      <c r="F175" s="115" t="s">
        <v>202</v>
      </c>
      <c r="G175" s="115" t="s">
        <v>202</v>
      </c>
      <c r="H175" s="115" t="s">
        <v>202</v>
      </c>
      <c r="I175" s="115" t="s">
        <v>202</v>
      </c>
      <c r="J175" s="115" t="s">
        <v>202</v>
      </c>
      <c r="K175" s="115" t="s">
        <v>202</v>
      </c>
      <c r="L175" s="115" t="s">
        <v>202</v>
      </c>
      <c r="M175" s="115" t="s">
        <v>202</v>
      </c>
      <c r="N175" s="115" t="s">
        <v>202</v>
      </c>
      <c r="O175" s="115" t="s">
        <v>202</v>
      </c>
    </row>
    <row r="176" spans="1:15" x14ac:dyDescent="0.25">
      <c r="A176" s="115">
        <v>337823</v>
      </c>
      <c r="B176" s="115" t="s">
        <v>109</v>
      </c>
      <c r="C176" s="115" t="s">
        <v>202</v>
      </c>
      <c r="D176" s="115" t="s">
        <v>202</v>
      </c>
      <c r="E176" s="115" t="s">
        <v>202</v>
      </c>
      <c r="F176" s="115" t="s">
        <v>202</v>
      </c>
      <c r="G176" s="115" t="s">
        <v>202</v>
      </c>
      <c r="H176" s="115" t="s">
        <v>202</v>
      </c>
      <c r="I176" s="115" t="s">
        <v>202</v>
      </c>
      <c r="J176" s="115" t="s">
        <v>202</v>
      </c>
      <c r="K176" s="115" t="s">
        <v>202</v>
      </c>
      <c r="L176" s="115" t="s">
        <v>202</v>
      </c>
      <c r="M176" s="115" t="s">
        <v>202</v>
      </c>
      <c r="N176" s="115" t="s">
        <v>202</v>
      </c>
      <c r="O176" s="115" t="s">
        <v>202</v>
      </c>
    </row>
    <row r="177" spans="1:15" x14ac:dyDescent="0.25">
      <c r="A177" s="115">
        <v>337826</v>
      </c>
      <c r="B177" s="115" t="s">
        <v>109</v>
      </c>
      <c r="C177" s="115" t="s">
        <v>202</v>
      </c>
      <c r="D177" s="115" t="s">
        <v>202</v>
      </c>
      <c r="E177" s="115" t="s">
        <v>202</v>
      </c>
      <c r="F177" s="115" t="s">
        <v>202</v>
      </c>
      <c r="G177" s="115" t="s">
        <v>202</v>
      </c>
      <c r="H177" s="115" t="s">
        <v>202</v>
      </c>
      <c r="I177" s="115" t="s">
        <v>202</v>
      </c>
      <c r="J177" s="115" t="s">
        <v>202</v>
      </c>
      <c r="K177" s="115" t="s">
        <v>202</v>
      </c>
      <c r="L177" s="115" t="s">
        <v>202</v>
      </c>
      <c r="M177" s="115" t="s">
        <v>202</v>
      </c>
      <c r="N177" s="115" t="s">
        <v>202</v>
      </c>
      <c r="O177" s="115" t="s">
        <v>202</v>
      </c>
    </row>
    <row r="178" spans="1:15" x14ac:dyDescent="0.25">
      <c r="A178" s="115">
        <v>337834</v>
      </c>
      <c r="B178" s="115" t="s">
        <v>109</v>
      </c>
      <c r="C178" s="115" t="s">
        <v>202</v>
      </c>
      <c r="D178" s="115" t="s">
        <v>202</v>
      </c>
      <c r="E178" s="115" t="s">
        <v>202</v>
      </c>
      <c r="F178" s="115" t="s">
        <v>202</v>
      </c>
      <c r="G178" s="115" t="s">
        <v>202</v>
      </c>
      <c r="H178" s="115" t="s">
        <v>202</v>
      </c>
      <c r="I178" s="115" t="s">
        <v>202</v>
      </c>
      <c r="J178" s="115" t="s">
        <v>202</v>
      </c>
      <c r="K178" s="115" t="s">
        <v>202</v>
      </c>
      <c r="L178" s="115" t="s">
        <v>202</v>
      </c>
      <c r="M178" s="115" t="s">
        <v>202</v>
      </c>
      <c r="N178" s="115" t="s">
        <v>202</v>
      </c>
      <c r="O178" s="115" t="s">
        <v>202</v>
      </c>
    </row>
    <row r="179" spans="1:15" x14ac:dyDescent="0.25">
      <c r="A179" s="115">
        <v>337835</v>
      </c>
      <c r="B179" s="115" t="s">
        <v>109</v>
      </c>
      <c r="C179" s="115" t="s">
        <v>202</v>
      </c>
      <c r="D179" s="115" t="s">
        <v>202</v>
      </c>
      <c r="E179" s="115" t="s">
        <v>202</v>
      </c>
      <c r="F179" s="115" t="s">
        <v>202</v>
      </c>
      <c r="G179" s="115" t="s">
        <v>202</v>
      </c>
      <c r="H179" s="115" t="s">
        <v>202</v>
      </c>
      <c r="I179" s="115" t="s">
        <v>202</v>
      </c>
      <c r="J179" s="115" t="s">
        <v>202</v>
      </c>
      <c r="K179" s="115" t="s">
        <v>202</v>
      </c>
      <c r="L179" s="115" t="s">
        <v>202</v>
      </c>
      <c r="M179" s="115" t="s">
        <v>202</v>
      </c>
      <c r="N179" s="115" t="s">
        <v>202</v>
      </c>
      <c r="O179" s="115" t="s">
        <v>202</v>
      </c>
    </row>
    <row r="180" spans="1:15" x14ac:dyDescent="0.25">
      <c r="A180" s="115">
        <v>337837</v>
      </c>
      <c r="B180" s="115" t="s">
        <v>109</v>
      </c>
      <c r="C180" s="115" t="s">
        <v>202</v>
      </c>
      <c r="D180" s="115" t="s">
        <v>202</v>
      </c>
      <c r="E180" s="115" t="s">
        <v>202</v>
      </c>
      <c r="F180" s="115" t="s">
        <v>202</v>
      </c>
      <c r="G180" s="115" t="s">
        <v>202</v>
      </c>
      <c r="H180" s="115" t="s">
        <v>202</v>
      </c>
      <c r="I180" s="115" t="s">
        <v>202</v>
      </c>
      <c r="J180" s="115" t="s">
        <v>202</v>
      </c>
      <c r="K180" s="115" t="s">
        <v>202</v>
      </c>
      <c r="L180" s="115" t="s">
        <v>202</v>
      </c>
      <c r="M180" s="115" t="s">
        <v>202</v>
      </c>
      <c r="N180" s="115" t="s">
        <v>202</v>
      </c>
      <c r="O180" s="115" t="s">
        <v>202</v>
      </c>
    </row>
    <row r="181" spans="1:15" x14ac:dyDescent="0.25">
      <c r="A181" s="115">
        <v>337845</v>
      </c>
      <c r="B181" s="115" t="s">
        <v>109</v>
      </c>
      <c r="C181" s="115" t="s">
        <v>202</v>
      </c>
      <c r="D181" s="115" t="s">
        <v>202</v>
      </c>
      <c r="E181" s="115" t="s">
        <v>202</v>
      </c>
      <c r="F181" s="115" t="s">
        <v>202</v>
      </c>
      <c r="G181" s="115" t="s">
        <v>202</v>
      </c>
      <c r="H181" s="115" t="s">
        <v>202</v>
      </c>
      <c r="I181" s="115" t="s">
        <v>202</v>
      </c>
      <c r="J181" s="115" t="s">
        <v>202</v>
      </c>
      <c r="K181" s="115" t="s">
        <v>202</v>
      </c>
      <c r="L181" s="115" t="s">
        <v>202</v>
      </c>
      <c r="M181" s="115" t="s">
        <v>202</v>
      </c>
      <c r="N181" s="115" t="s">
        <v>202</v>
      </c>
      <c r="O181" s="115" t="s">
        <v>202</v>
      </c>
    </row>
    <row r="182" spans="1:15" x14ac:dyDescent="0.25">
      <c r="A182" s="115">
        <v>337849</v>
      </c>
      <c r="B182" s="115" t="s">
        <v>109</v>
      </c>
      <c r="C182" s="115" t="s">
        <v>202</v>
      </c>
      <c r="D182" s="115" t="s">
        <v>202</v>
      </c>
      <c r="E182" s="115" t="s">
        <v>202</v>
      </c>
      <c r="F182" s="115" t="s">
        <v>202</v>
      </c>
      <c r="G182" s="115" t="s">
        <v>202</v>
      </c>
      <c r="H182" s="115" t="s">
        <v>202</v>
      </c>
      <c r="I182" s="115" t="s">
        <v>202</v>
      </c>
      <c r="J182" s="115" t="s">
        <v>202</v>
      </c>
      <c r="K182" s="115" t="s">
        <v>202</v>
      </c>
      <c r="L182" s="115" t="s">
        <v>202</v>
      </c>
      <c r="M182" s="115" t="s">
        <v>202</v>
      </c>
      <c r="N182" s="115" t="s">
        <v>202</v>
      </c>
      <c r="O182" s="115" t="s">
        <v>202</v>
      </c>
    </row>
    <row r="183" spans="1:15" x14ac:dyDescent="0.25">
      <c r="A183" s="115">
        <v>337861</v>
      </c>
      <c r="B183" s="115" t="s">
        <v>109</v>
      </c>
      <c r="C183" s="115" t="s">
        <v>202</v>
      </c>
      <c r="D183" s="115" t="s">
        <v>202</v>
      </c>
      <c r="E183" s="115" t="s">
        <v>202</v>
      </c>
      <c r="F183" s="115" t="s">
        <v>202</v>
      </c>
      <c r="G183" s="115" t="s">
        <v>202</v>
      </c>
      <c r="H183" s="115" t="s">
        <v>202</v>
      </c>
      <c r="I183" s="115" t="s">
        <v>202</v>
      </c>
      <c r="J183" s="115" t="s">
        <v>202</v>
      </c>
      <c r="K183" s="115" t="s">
        <v>202</v>
      </c>
      <c r="L183" s="115" t="s">
        <v>202</v>
      </c>
      <c r="M183" s="115" t="s">
        <v>202</v>
      </c>
      <c r="N183" s="115" t="s">
        <v>202</v>
      </c>
      <c r="O183" s="115" t="s">
        <v>202</v>
      </c>
    </row>
    <row r="184" spans="1:15" x14ac:dyDescent="0.25">
      <c r="A184" s="115">
        <v>337870</v>
      </c>
      <c r="B184" s="115" t="s">
        <v>109</v>
      </c>
      <c r="C184" s="115" t="s">
        <v>202</v>
      </c>
      <c r="D184" s="115" t="s">
        <v>202</v>
      </c>
      <c r="E184" s="115" t="s">
        <v>202</v>
      </c>
      <c r="F184" s="115" t="s">
        <v>202</v>
      </c>
      <c r="G184" s="115" t="s">
        <v>202</v>
      </c>
      <c r="H184" s="115" t="s">
        <v>202</v>
      </c>
      <c r="I184" s="115" t="s">
        <v>202</v>
      </c>
      <c r="J184" s="115" t="s">
        <v>202</v>
      </c>
      <c r="K184" s="115" t="s">
        <v>202</v>
      </c>
      <c r="L184" s="115" t="s">
        <v>202</v>
      </c>
      <c r="M184" s="115" t="s">
        <v>202</v>
      </c>
      <c r="N184" s="115" t="s">
        <v>202</v>
      </c>
      <c r="O184" s="115" t="s">
        <v>202</v>
      </c>
    </row>
    <row r="185" spans="1:15" x14ac:dyDescent="0.25">
      <c r="A185" s="115">
        <v>337878</v>
      </c>
      <c r="B185" s="115" t="s">
        <v>109</v>
      </c>
      <c r="C185" s="115" t="s">
        <v>202</v>
      </c>
      <c r="D185" s="115" t="s">
        <v>202</v>
      </c>
      <c r="E185" s="115" t="s">
        <v>202</v>
      </c>
      <c r="F185" s="115" t="s">
        <v>202</v>
      </c>
      <c r="G185" s="115" t="s">
        <v>202</v>
      </c>
      <c r="H185" s="115" t="s">
        <v>202</v>
      </c>
      <c r="I185" s="115" t="s">
        <v>202</v>
      </c>
      <c r="J185" s="115" t="s">
        <v>202</v>
      </c>
      <c r="K185" s="115" t="s">
        <v>202</v>
      </c>
      <c r="L185" s="115" t="s">
        <v>202</v>
      </c>
      <c r="M185" s="115" t="s">
        <v>202</v>
      </c>
      <c r="N185" s="115" t="s">
        <v>202</v>
      </c>
      <c r="O185" s="115" t="s">
        <v>202</v>
      </c>
    </row>
    <row r="186" spans="1:15" x14ac:dyDescent="0.25">
      <c r="A186" s="115">
        <v>337891</v>
      </c>
      <c r="B186" s="115" t="s">
        <v>109</v>
      </c>
      <c r="C186" s="115" t="s">
        <v>202</v>
      </c>
      <c r="D186" s="115" t="s">
        <v>202</v>
      </c>
      <c r="E186" s="115" t="s">
        <v>202</v>
      </c>
      <c r="F186" s="115" t="s">
        <v>202</v>
      </c>
      <c r="G186" s="115" t="s">
        <v>202</v>
      </c>
      <c r="H186" s="115" t="s">
        <v>202</v>
      </c>
      <c r="I186" s="115" t="s">
        <v>202</v>
      </c>
      <c r="J186" s="115" t="s">
        <v>202</v>
      </c>
      <c r="K186" s="115" t="s">
        <v>202</v>
      </c>
      <c r="L186" s="115" t="s">
        <v>202</v>
      </c>
      <c r="M186" s="115" t="s">
        <v>202</v>
      </c>
      <c r="N186" s="115" t="s">
        <v>202</v>
      </c>
      <c r="O186" s="115" t="s">
        <v>202</v>
      </c>
    </row>
    <row r="187" spans="1:15" x14ac:dyDescent="0.25">
      <c r="A187" s="115">
        <v>337916</v>
      </c>
      <c r="B187" s="115" t="s">
        <v>109</v>
      </c>
      <c r="C187" s="115" t="s">
        <v>202</v>
      </c>
      <c r="D187" s="115" t="s">
        <v>202</v>
      </c>
      <c r="E187" s="115" t="s">
        <v>202</v>
      </c>
      <c r="F187" s="115" t="s">
        <v>202</v>
      </c>
      <c r="G187" s="115" t="s">
        <v>202</v>
      </c>
      <c r="H187" s="115" t="s">
        <v>202</v>
      </c>
      <c r="I187" s="115" t="s">
        <v>202</v>
      </c>
      <c r="J187" s="115" t="s">
        <v>202</v>
      </c>
      <c r="K187" s="115" t="s">
        <v>202</v>
      </c>
      <c r="L187" s="115" t="s">
        <v>202</v>
      </c>
      <c r="M187" s="115" t="s">
        <v>202</v>
      </c>
      <c r="N187" s="115" t="s">
        <v>202</v>
      </c>
      <c r="O187" s="115" t="s">
        <v>202</v>
      </c>
    </row>
    <row r="188" spans="1:15" x14ac:dyDescent="0.25">
      <c r="A188" s="115">
        <v>337917</v>
      </c>
      <c r="B188" s="115" t="s">
        <v>109</v>
      </c>
      <c r="C188" s="115" t="s">
        <v>202</v>
      </c>
      <c r="D188" s="115" t="s">
        <v>202</v>
      </c>
      <c r="E188" s="115" t="s">
        <v>202</v>
      </c>
      <c r="F188" s="115" t="s">
        <v>202</v>
      </c>
      <c r="G188" s="115" t="s">
        <v>202</v>
      </c>
      <c r="H188" s="115" t="s">
        <v>202</v>
      </c>
      <c r="I188" s="115" t="s">
        <v>202</v>
      </c>
      <c r="J188" s="115" t="s">
        <v>202</v>
      </c>
      <c r="K188" s="115" t="s">
        <v>202</v>
      </c>
      <c r="L188" s="115" t="s">
        <v>202</v>
      </c>
      <c r="M188" s="115" t="s">
        <v>202</v>
      </c>
      <c r="N188" s="115" t="s">
        <v>202</v>
      </c>
      <c r="O188" s="115" t="s">
        <v>202</v>
      </c>
    </row>
    <row r="189" spans="1:15" x14ac:dyDescent="0.25">
      <c r="A189" s="115">
        <v>337923</v>
      </c>
      <c r="B189" s="115" t="s">
        <v>109</v>
      </c>
      <c r="C189" s="115" t="s">
        <v>202</v>
      </c>
      <c r="D189" s="115" t="s">
        <v>202</v>
      </c>
      <c r="E189" s="115" t="s">
        <v>202</v>
      </c>
      <c r="F189" s="115" t="s">
        <v>202</v>
      </c>
      <c r="G189" s="115" t="s">
        <v>202</v>
      </c>
      <c r="H189" s="115" t="s">
        <v>202</v>
      </c>
      <c r="I189" s="115" t="s">
        <v>202</v>
      </c>
      <c r="J189" s="115" t="s">
        <v>202</v>
      </c>
      <c r="K189" s="115" t="s">
        <v>202</v>
      </c>
      <c r="L189" s="115" t="s">
        <v>202</v>
      </c>
      <c r="M189" s="115" t="s">
        <v>202</v>
      </c>
      <c r="N189" s="115" t="s">
        <v>202</v>
      </c>
      <c r="O189" s="115" t="s">
        <v>202</v>
      </c>
    </row>
    <row r="190" spans="1:15" x14ac:dyDescent="0.25">
      <c r="A190" s="115">
        <v>337926</v>
      </c>
      <c r="B190" s="115" t="s">
        <v>109</v>
      </c>
      <c r="C190" s="115" t="s">
        <v>202</v>
      </c>
      <c r="D190" s="115" t="s">
        <v>202</v>
      </c>
      <c r="E190" s="115" t="s">
        <v>202</v>
      </c>
      <c r="F190" s="115" t="s">
        <v>202</v>
      </c>
      <c r="G190" s="115" t="s">
        <v>202</v>
      </c>
      <c r="H190" s="115" t="s">
        <v>202</v>
      </c>
      <c r="I190" s="115" t="s">
        <v>202</v>
      </c>
      <c r="J190" s="115" t="s">
        <v>202</v>
      </c>
      <c r="K190" s="115" t="s">
        <v>202</v>
      </c>
      <c r="L190" s="115" t="s">
        <v>202</v>
      </c>
      <c r="M190" s="115" t="s">
        <v>202</v>
      </c>
      <c r="N190" s="115" t="s">
        <v>202</v>
      </c>
      <c r="O190" s="115" t="s">
        <v>202</v>
      </c>
    </row>
    <row r="191" spans="1:15" x14ac:dyDescent="0.25">
      <c r="A191" s="115">
        <v>337927</v>
      </c>
      <c r="B191" s="115" t="s">
        <v>109</v>
      </c>
      <c r="C191" s="115" t="s">
        <v>202</v>
      </c>
      <c r="D191" s="115" t="s">
        <v>202</v>
      </c>
      <c r="E191" s="115" t="s">
        <v>202</v>
      </c>
      <c r="F191" s="115" t="s">
        <v>202</v>
      </c>
      <c r="G191" s="115" t="s">
        <v>202</v>
      </c>
      <c r="H191" s="115" t="s">
        <v>202</v>
      </c>
      <c r="I191" s="115" t="s">
        <v>202</v>
      </c>
      <c r="J191" s="115" t="s">
        <v>202</v>
      </c>
      <c r="K191" s="115" t="s">
        <v>202</v>
      </c>
      <c r="L191" s="115" t="s">
        <v>202</v>
      </c>
      <c r="M191" s="115" t="s">
        <v>202</v>
      </c>
      <c r="N191" s="115" t="s">
        <v>202</v>
      </c>
      <c r="O191" s="115" t="s">
        <v>202</v>
      </c>
    </row>
    <row r="192" spans="1:15" x14ac:dyDescent="0.25">
      <c r="A192" s="115">
        <v>337929</v>
      </c>
      <c r="B192" s="115" t="s">
        <v>109</v>
      </c>
      <c r="C192" s="115" t="s">
        <v>202</v>
      </c>
      <c r="D192" s="115" t="s">
        <v>202</v>
      </c>
      <c r="E192" s="115" t="s">
        <v>202</v>
      </c>
      <c r="F192" s="115" t="s">
        <v>202</v>
      </c>
      <c r="G192" s="115" t="s">
        <v>202</v>
      </c>
      <c r="H192" s="115" t="s">
        <v>202</v>
      </c>
      <c r="I192" s="115" t="s">
        <v>202</v>
      </c>
      <c r="J192" s="115" t="s">
        <v>202</v>
      </c>
      <c r="K192" s="115" t="s">
        <v>202</v>
      </c>
      <c r="L192" s="115" t="s">
        <v>202</v>
      </c>
      <c r="M192" s="115" t="s">
        <v>202</v>
      </c>
      <c r="N192" s="115" t="s">
        <v>202</v>
      </c>
      <c r="O192" s="115" t="s">
        <v>202</v>
      </c>
    </row>
    <row r="193" spans="1:15" x14ac:dyDescent="0.25">
      <c r="A193" s="115">
        <v>337933</v>
      </c>
      <c r="B193" s="115" t="s">
        <v>109</v>
      </c>
      <c r="C193" s="115" t="s">
        <v>202</v>
      </c>
      <c r="D193" s="115" t="s">
        <v>202</v>
      </c>
      <c r="E193" s="115" t="s">
        <v>202</v>
      </c>
      <c r="F193" s="115" t="s">
        <v>202</v>
      </c>
      <c r="G193" s="115" t="s">
        <v>202</v>
      </c>
      <c r="H193" s="115" t="s">
        <v>202</v>
      </c>
      <c r="I193" s="115" t="s">
        <v>202</v>
      </c>
      <c r="J193" s="115" t="s">
        <v>202</v>
      </c>
      <c r="K193" s="115" t="s">
        <v>202</v>
      </c>
      <c r="L193" s="115" t="s">
        <v>202</v>
      </c>
      <c r="M193" s="115" t="s">
        <v>202</v>
      </c>
      <c r="N193" s="115" t="s">
        <v>202</v>
      </c>
      <c r="O193" s="115" t="s">
        <v>202</v>
      </c>
    </row>
    <row r="194" spans="1:15" x14ac:dyDescent="0.25">
      <c r="A194" s="115">
        <v>337939</v>
      </c>
      <c r="B194" s="115" t="s">
        <v>109</v>
      </c>
      <c r="C194" s="115" t="s">
        <v>202</v>
      </c>
      <c r="D194" s="115" t="s">
        <v>202</v>
      </c>
      <c r="E194" s="115" t="s">
        <v>202</v>
      </c>
      <c r="F194" s="115" t="s">
        <v>202</v>
      </c>
      <c r="G194" s="115" t="s">
        <v>202</v>
      </c>
      <c r="H194" s="115" t="s">
        <v>202</v>
      </c>
      <c r="I194" s="115" t="s">
        <v>202</v>
      </c>
      <c r="J194" s="115" t="s">
        <v>202</v>
      </c>
      <c r="K194" s="115" t="s">
        <v>202</v>
      </c>
      <c r="L194" s="115" t="s">
        <v>202</v>
      </c>
      <c r="M194" s="115" t="s">
        <v>202</v>
      </c>
      <c r="N194" s="115" t="s">
        <v>202</v>
      </c>
      <c r="O194" s="115" t="s">
        <v>202</v>
      </c>
    </row>
    <row r="195" spans="1:15" x14ac:dyDescent="0.25">
      <c r="A195" s="115">
        <v>337941</v>
      </c>
      <c r="B195" s="115" t="s">
        <v>109</v>
      </c>
      <c r="C195" s="115" t="s">
        <v>202</v>
      </c>
      <c r="D195" s="115" t="s">
        <v>202</v>
      </c>
      <c r="E195" s="115" t="s">
        <v>202</v>
      </c>
      <c r="F195" s="115" t="s">
        <v>202</v>
      </c>
      <c r="G195" s="115" t="s">
        <v>202</v>
      </c>
      <c r="H195" s="115" t="s">
        <v>202</v>
      </c>
      <c r="I195" s="115" t="s">
        <v>202</v>
      </c>
      <c r="J195" s="115" t="s">
        <v>202</v>
      </c>
      <c r="K195" s="115" t="s">
        <v>202</v>
      </c>
      <c r="L195" s="115" t="s">
        <v>202</v>
      </c>
      <c r="M195" s="115" t="s">
        <v>202</v>
      </c>
      <c r="N195" s="115" t="s">
        <v>202</v>
      </c>
      <c r="O195" s="115" t="s">
        <v>202</v>
      </c>
    </row>
    <row r="196" spans="1:15" x14ac:dyDescent="0.25">
      <c r="A196" s="115">
        <v>337943</v>
      </c>
      <c r="B196" s="115" t="s">
        <v>109</v>
      </c>
      <c r="C196" s="115" t="s">
        <v>202</v>
      </c>
      <c r="D196" s="115" t="s">
        <v>202</v>
      </c>
      <c r="E196" s="115" t="s">
        <v>202</v>
      </c>
      <c r="F196" s="115" t="s">
        <v>202</v>
      </c>
      <c r="G196" s="115" t="s">
        <v>202</v>
      </c>
      <c r="H196" s="115" t="s">
        <v>202</v>
      </c>
      <c r="I196" s="115" t="s">
        <v>202</v>
      </c>
      <c r="J196" s="115" t="s">
        <v>202</v>
      </c>
      <c r="K196" s="115" t="s">
        <v>202</v>
      </c>
      <c r="L196" s="115" t="s">
        <v>202</v>
      </c>
      <c r="M196" s="115" t="s">
        <v>202</v>
      </c>
      <c r="N196" s="115" t="s">
        <v>202</v>
      </c>
      <c r="O196" s="115" t="s">
        <v>202</v>
      </c>
    </row>
    <row r="197" spans="1:15" x14ac:dyDescent="0.25">
      <c r="A197" s="115">
        <v>337945</v>
      </c>
      <c r="B197" s="115" t="s">
        <v>109</v>
      </c>
      <c r="C197" s="115" t="s">
        <v>202</v>
      </c>
      <c r="D197" s="115" t="s">
        <v>202</v>
      </c>
      <c r="E197" s="115" t="s">
        <v>202</v>
      </c>
      <c r="F197" s="115" t="s">
        <v>202</v>
      </c>
      <c r="G197" s="115" t="s">
        <v>202</v>
      </c>
      <c r="H197" s="115" t="s">
        <v>202</v>
      </c>
      <c r="I197" s="115" t="s">
        <v>202</v>
      </c>
      <c r="J197" s="115" t="s">
        <v>202</v>
      </c>
      <c r="K197" s="115" t="s">
        <v>202</v>
      </c>
      <c r="L197" s="115" t="s">
        <v>202</v>
      </c>
      <c r="M197" s="115" t="s">
        <v>202</v>
      </c>
      <c r="N197" s="115" t="s">
        <v>202</v>
      </c>
      <c r="O197" s="115" t="s">
        <v>202</v>
      </c>
    </row>
    <row r="198" spans="1:15" x14ac:dyDescent="0.25">
      <c r="A198" s="115">
        <v>337949</v>
      </c>
      <c r="B198" s="115" t="s">
        <v>109</v>
      </c>
      <c r="C198" s="115" t="s">
        <v>202</v>
      </c>
      <c r="D198" s="115" t="s">
        <v>202</v>
      </c>
      <c r="E198" s="115" t="s">
        <v>202</v>
      </c>
      <c r="F198" s="115" t="s">
        <v>202</v>
      </c>
      <c r="G198" s="115" t="s">
        <v>202</v>
      </c>
      <c r="H198" s="115" t="s">
        <v>202</v>
      </c>
      <c r="I198" s="115" t="s">
        <v>202</v>
      </c>
      <c r="J198" s="115" t="s">
        <v>202</v>
      </c>
      <c r="K198" s="115" t="s">
        <v>202</v>
      </c>
      <c r="L198" s="115" t="s">
        <v>202</v>
      </c>
      <c r="M198" s="115" t="s">
        <v>202</v>
      </c>
      <c r="N198" s="115" t="s">
        <v>202</v>
      </c>
      <c r="O198" s="115" t="s">
        <v>202</v>
      </c>
    </row>
    <row r="199" spans="1:15" x14ac:dyDescent="0.25">
      <c r="A199" s="115">
        <v>337960</v>
      </c>
      <c r="B199" s="115" t="s">
        <v>109</v>
      </c>
      <c r="C199" s="115" t="s">
        <v>202</v>
      </c>
      <c r="D199" s="115" t="s">
        <v>202</v>
      </c>
      <c r="E199" s="115" t="s">
        <v>202</v>
      </c>
      <c r="F199" s="115" t="s">
        <v>202</v>
      </c>
      <c r="G199" s="115" t="s">
        <v>202</v>
      </c>
      <c r="H199" s="115" t="s">
        <v>202</v>
      </c>
      <c r="I199" s="115" t="s">
        <v>202</v>
      </c>
      <c r="J199" s="115" t="s">
        <v>202</v>
      </c>
      <c r="K199" s="115" t="s">
        <v>202</v>
      </c>
      <c r="L199" s="115" t="s">
        <v>202</v>
      </c>
      <c r="M199" s="115" t="s">
        <v>202</v>
      </c>
      <c r="N199" s="115" t="s">
        <v>202</v>
      </c>
      <c r="O199" s="115" t="s">
        <v>202</v>
      </c>
    </row>
    <row r="200" spans="1:15" x14ac:dyDescent="0.25">
      <c r="A200" s="115">
        <v>337964</v>
      </c>
      <c r="B200" s="115" t="s">
        <v>109</v>
      </c>
      <c r="C200" s="115" t="s">
        <v>202</v>
      </c>
      <c r="D200" s="115" t="s">
        <v>202</v>
      </c>
      <c r="E200" s="115" t="s">
        <v>202</v>
      </c>
      <c r="F200" s="115" t="s">
        <v>202</v>
      </c>
      <c r="G200" s="115" t="s">
        <v>202</v>
      </c>
      <c r="H200" s="115" t="s">
        <v>202</v>
      </c>
      <c r="I200" s="115" t="s">
        <v>202</v>
      </c>
      <c r="J200" s="115" t="s">
        <v>202</v>
      </c>
      <c r="K200" s="115" t="s">
        <v>202</v>
      </c>
      <c r="L200" s="115" t="s">
        <v>202</v>
      </c>
      <c r="M200" s="115" t="s">
        <v>202</v>
      </c>
      <c r="N200" s="115" t="s">
        <v>202</v>
      </c>
      <c r="O200" s="115" t="s">
        <v>202</v>
      </c>
    </row>
    <row r="201" spans="1:15" x14ac:dyDescent="0.25">
      <c r="A201" s="115">
        <v>337970</v>
      </c>
      <c r="B201" s="115" t="s">
        <v>109</v>
      </c>
      <c r="C201" s="115" t="s">
        <v>202</v>
      </c>
      <c r="D201" s="115" t="s">
        <v>202</v>
      </c>
      <c r="E201" s="115" t="s">
        <v>202</v>
      </c>
      <c r="F201" s="115" t="s">
        <v>202</v>
      </c>
      <c r="G201" s="115" t="s">
        <v>202</v>
      </c>
      <c r="H201" s="115" t="s">
        <v>202</v>
      </c>
      <c r="I201" s="115" t="s">
        <v>202</v>
      </c>
      <c r="J201" s="115" t="s">
        <v>202</v>
      </c>
      <c r="K201" s="115" t="s">
        <v>202</v>
      </c>
      <c r="L201" s="115" t="s">
        <v>202</v>
      </c>
      <c r="M201" s="115" t="s">
        <v>202</v>
      </c>
      <c r="N201" s="115" t="s">
        <v>202</v>
      </c>
      <c r="O201" s="115" t="s">
        <v>202</v>
      </c>
    </row>
    <row r="202" spans="1:15" x14ac:dyDescent="0.25">
      <c r="A202" s="115">
        <v>337974</v>
      </c>
      <c r="B202" s="115" t="s">
        <v>109</v>
      </c>
      <c r="C202" s="115" t="s">
        <v>202</v>
      </c>
      <c r="D202" s="115" t="s">
        <v>202</v>
      </c>
      <c r="E202" s="115" t="s">
        <v>202</v>
      </c>
      <c r="F202" s="115" t="s">
        <v>202</v>
      </c>
      <c r="G202" s="115" t="s">
        <v>202</v>
      </c>
      <c r="H202" s="115" t="s">
        <v>202</v>
      </c>
      <c r="I202" s="115" t="s">
        <v>202</v>
      </c>
      <c r="J202" s="115" t="s">
        <v>202</v>
      </c>
      <c r="K202" s="115" t="s">
        <v>202</v>
      </c>
      <c r="L202" s="115" t="s">
        <v>202</v>
      </c>
      <c r="M202" s="115" t="s">
        <v>202</v>
      </c>
      <c r="N202" s="115" t="s">
        <v>202</v>
      </c>
      <c r="O202" s="115" t="s">
        <v>202</v>
      </c>
    </row>
    <row r="203" spans="1:15" x14ac:dyDescent="0.25">
      <c r="A203" s="115">
        <v>337988</v>
      </c>
      <c r="B203" s="115" t="s">
        <v>109</v>
      </c>
      <c r="C203" s="115" t="s">
        <v>202</v>
      </c>
      <c r="D203" s="115" t="s">
        <v>202</v>
      </c>
      <c r="E203" s="115" t="s">
        <v>202</v>
      </c>
      <c r="F203" s="115" t="s">
        <v>202</v>
      </c>
      <c r="G203" s="115" t="s">
        <v>202</v>
      </c>
      <c r="H203" s="115" t="s">
        <v>202</v>
      </c>
      <c r="I203" s="115" t="s">
        <v>202</v>
      </c>
      <c r="J203" s="115" t="s">
        <v>202</v>
      </c>
      <c r="K203" s="115" t="s">
        <v>202</v>
      </c>
      <c r="L203" s="115" t="s">
        <v>202</v>
      </c>
      <c r="M203" s="115" t="s">
        <v>202</v>
      </c>
      <c r="N203" s="115" t="s">
        <v>202</v>
      </c>
      <c r="O203" s="115" t="s">
        <v>202</v>
      </c>
    </row>
    <row r="204" spans="1:15" x14ac:dyDescent="0.25">
      <c r="A204" s="115">
        <v>337993</v>
      </c>
      <c r="B204" s="115" t="s">
        <v>109</v>
      </c>
      <c r="C204" s="115" t="s">
        <v>202</v>
      </c>
      <c r="D204" s="115" t="s">
        <v>202</v>
      </c>
      <c r="E204" s="115" t="s">
        <v>202</v>
      </c>
      <c r="F204" s="115" t="s">
        <v>202</v>
      </c>
      <c r="G204" s="115" t="s">
        <v>202</v>
      </c>
      <c r="H204" s="115" t="s">
        <v>202</v>
      </c>
      <c r="I204" s="115" t="s">
        <v>202</v>
      </c>
      <c r="J204" s="115" t="s">
        <v>202</v>
      </c>
      <c r="K204" s="115" t="s">
        <v>202</v>
      </c>
      <c r="L204" s="115" t="s">
        <v>202</v>
      </c>
      <c r="M204" s="115" t="s">
        <v>202</v>
      </c>
      <c r="N204" s="115" t="s">
        <v>202</v>
      </c>
      <c r="O204" s="115" t="s">
        <v>202</v>
      </c>
    </row>
    <row r="205" spans="1:15" x14ac:dyDescent="0.25">
      <c r="A205" s="115">
        <v>337994</v>
      </c>
      <c r="B205" s="115" t="s">
        <v>109</v>
      </c>
      <c r="C205" s="115" t="s">
        <v>202</v>
      </c>
      <c r="D205" s="115" t="s">
        <v>202</v>
      </c>
      <c r="E205" s="115" t="s">
        <v>202</v>
      </c>
      <c r="F205" s="115" t="s">
        <v>202</v>
      </c>
      <c r="G205" s="115" t="s">
        <v>202</v>
      </c>
      <c r="H205" s="115" t="s">
        <v>202</v>
      </c>
      <c r="I205" s="115" t="s">
        <v>202</v>
      </c>
      <c r="J205" s="115" t="s">
        <v>202</v>
      </c>
      <c r="K205" s="115" t="s">
        <v>202</v>
      </c>
      <c r="L205" s="115" t="s">
        <v>202</v>
      </c>
      <c r="M205" s="115" t="s">
        <v>202</v>
      </c>
      <c r="N205" s="115" t="s">
        <v>202</v>
      </c>
      <c r="O205" s="115" t="s">
        <v>202</v>
      </c>
    </row>
    <row r="206" spans="1:15" x14ac:dyDescent="0.25">
      <c r="A206" s="115">
        <v>337995</v>
      </c>
      <c r="B206" s="115" t="s">
        <v>109</v>
      </c>
      <c r="C206" s="115" t="s">
        <v>202</v>
      </c>
      <c r="D206" s="115" t="s">
        <v>202</v>
      </c>
      <c r="E206" s="115" t="s">
        <v>202</v>
      </c>
      <c r="F206" s="115" t="s">
        <v>202</v>
      </c>
      <c r="G206" s="115" t="s">
        <v>202</v>
      </c>
      <c r="H206" s="115" t="s">
        <v>202</v>
      </c>
      <c r="I206" s="115" t="s">
        <v>202</v>
      </c>
      <c r="J206" s="115" t="s">
        <v>202</v>
      </c>
      <c r="K206" s="115" t="s">
        <v>202</v>
      </c>
      <c r="L206" s="115" t="s">
        <v>202</v>
      </c>
      <c r="M206" s="115" t="s">
        <v>202</v>
      </c>
      <c r="N206" s="115" t="s">
        <v>202</v>
      </c>
      <c r="O206" s="115" t="s">
        <v>202</v>
      </c>
    </row>
    <row r="207" spans="1:15" x14ac:dyDescent="0.25">
      <c r="A207" s="115">
        <v>337997</v>
      </c>
      <c r="B207" s="115" t="s">
        <v>109</v>
      </c>
      <c r="C207" s="115" t="s">
        <v>202</v>
      </c>
      <c r="D207" s="115" t="s">
        <v>202</v>
      </c>
      <c r="E207" s="115" t="s">
        <v>202</v>
      </c>
      <c r="F207" s="115" t="s">
        <v>202</v>
      </c>
      <c r="G207" s="115" t="s">
        <v>202</v>
      </c>
      <c r="H207" s="115" t="s">
        <v>202</v>
      </c>
      <c r="I207" s="115" t="s">
        <v>202</v>
      </c>
      <c r="J207" s="115" t="s">
        <v>202</v>
      </c>
      <c r="K207" s="115" t="s">
        <v>202</v>
      </c>
      <c r="L207" s="115" t="s">
        <v>202</v>
      </c>
      <c r="M207" s="115" t="s">
        <v>202</v>
      </c>
      <c r="N207" s="115" t="s">
        <v>202</v>
      </c>
      <c r="O207" s="115" t="s">
        <v>202</v>
      </c>
    </row>
    <row r="208" spans="1:15" x14ac:dyDescent="0.25">
      <c r="A208" s="115">
        <v>338000</v>
      </c>
      <c r="B208" s="115" t="s">
        <v>109</v>
      </c>
      <c r="C208" s="115" t="s">
        <v>202</v>
      </c>
      <c r="D208" s="115" t="s">
        <v>202</v>
      </c>
      <c r="E208" s="115" t="s">
        <v>202</v>
      </c>
      <c r="F208" s="115" t="s">
        <v>202</v>
      </c>
      <c r="G208" s="115" t="s">
        <v>202</v>
      </c>
      <c r="H208" s="115" t="s">
        <v>202</v>
      </c>
      <c r="I208" s="115" t="s">
        <v>202</v>
      </c>
      <c r="J208" s="115" t="s">
        <v>202</v>
      </c>
      <c r="K208" s="115" t="s">
        <v>202</v>
      </c>
      <c r="L208" s="115" t="s">
        <v>202</v>
      </c>
      <c r="M208" s="115" t="s">
        <v>202</v>
      </c>
      <c r="N208" s="115" t="s">
        <v>202</v>
      </c>
      <c r="O208" s="115" t="s">
        <v>202</v>
      </c>
    </row>
    <row r="209" spans="1:15" x14ac:dyDescent="0.25">
      <c r="A209" s="115">
        <v>338003</v>
      </c>
      <c r="B209" s="115" t="s">
        <v>109</v>
      </c>
      <c r="C209" s="115" t="s">
        <v>202</v>
      </c>
      <c r="D209" s="115" t="s">
        <v>202</v>
      </c>
      <c r="E209" s="115" t="s">
        <v>202</v>
      </c>
      <c r="F209" s="115" t="s">
        <v>202</v>
      </c>
      <c r="G209" s="115" t="s">
        <v>202</v>
      </c>
      <c r="H209" s="115" t="s">
        <v>202</v>
      </c>
      <c r="I209" s="115" t="s">
        <v>202</v>
      </c>
      <c r="J209" s="115" t="s">
        <v>202</v>
      </c>
      <c r="K209" s="115" t="s">
        <v>202</v>
      </c>
      <c r="L209" s="115" t="s">
        <v>202</v>
      </c>
      <c r="M209" s="115" t="s">
        <v>202</v>
      </c>
      <c r="N209" s="115" t="s">
        <v>202</v>
      </c>
      <c r="O209" s="115" t="s">
        <v>202</v>
      </c>
    </row>
    <row r="210" spans="1:15" x14ac:dyDescent="0.25">
      <c r="A210" s="115">
        <v>338014</v>
      </c>
      <c r="B210" s="115" t="s">
        <v>109</v>
      </c>
      <c r="C210" s="115" t="s">
        <v>202</v>
      </c>
      <c r="D210" s="115" t="s">
        <v>202</v>
      </c>
      <c r="E210" s="115" t="s">
        <v>202</v>
      </c>
      <c r="F210" s="115" t="s">
        <v>202</v>
      </c>
      <c r="G210" s="115" t="s">
        <v>202</v>
      </c>
      <c r="H210" s="115" t="s">
        <v>202</v>
      </c>
      <c r="I210" s="115" t="s">
        <v>202</v>
      </c>
      <c r="J210" s="115" t="s">
        <v>202</v>
      </c>
      <c r="K210" s="115" t="s">
        <v>202</v>
      </c>
      <c r="L210" s="115" t="s">
        <v>202</v>
      </c>
      <c r="M210" s="115" t="s">
        <v>202</v>
      </c>
      <c r="N210" s="115" t="s">
        <v>202</v>
      </c>
      <c r="O210" s="115" t="s">
        <v>202</v>
      </c>
    </row>
    <row r="211" spans="1:15" x14ac:dyDescent="0.25">
      <c r="A211" s="115">
        <v>338020</v>
      </c>
      <c r="B211" s="115" t="s">
        <v>109</v>
      </c>
      <c r="C211" s="115" t="s">
        <v>202</v>
      </c>
      <c r="D211" s="115" t="s">
        <v>202</v>
      </c>
      <c r="E211" s="115" t="s">
        <v>202</v>
      </c>
      <c r="F211" s="115" t="s">
        <v>202</v>
      </c>
      <c r="G211" s="115" t="s">
        <v>202</v>
      </c>
      <c r="H211" s="115" t="s">
        <v>202</v>
      </c>
      <c r="I211" s="115" t="s">
        <v>202</v>
      </c>
      <c r="J211" s="115" t="s">
        <v>202</v>
      </c>
      <c r="K211" s="115" t="s">
        <v>202</v>
      </c>
      <c r="L211" s="115" t="s">
        <v>202</v>
      </c>
      <c r="M211" s="115" t="s">
        <v>202</v>
      </c>
      <c r="N211" s="115" t="s">
        <v>202</v>
      </c>
      <c r="O211" s="115" t="s">
        <v>202</v>
      </c>
    </row>
    <row r="212" spans="1:15" x14ac:dyDescent="0.25">
      <c r="A212" s="115">
        <v>338021</v>
      </c>
      <c r="B212" s="115" t="s">
        <v>109</v>
      </c>
      <c r="C212" s="115" t="s">
        <v>202</v>
      </c>
      <c r="D212" s="115" t="s">
        <v>202</v>
      </c>
      <c r="E212" s="115" t="s">
        <v>202</v>
      </c>
      <c r="F212" s="115" t="s">
        <v>202</v>
      </c>
      <c r="G212" s="115" t="s">
        <v>202</v>
      </c>
      <c r="H212" s="115" t="s">
        <v>202</v>
      </c>
      <c r="I212" s="115" t="s">
        <v>202</v>
      </c>
      <c r="J212" s="115" t="s">
        <v>202</v>
      </c>
      <c r="K212" s="115" t="s">
        <v>202</v>
      </c>
      <c r="L212" s="115" t="s">
        <v>202</v>
      </c>
      <c r="M212" s="115" t="s">
        <v>202</v>
      </c>
      <c r="N212" s="115" t="s">
        <v>202</v>
      </c>
      <c r="O212" s="115" t="s">
        <v>202</v>
      </c>
    </row>
    <row r="213" spans="1:15" x14ac:dyDescent="0.25">
      <c r="A213" s="115">
        <v>338025</v>
      </c>
      <c r="B213" s="115" t="s">
        <v>109</v>
      </c>
      <c r="C213" s="115" t="s">
        <v>202</v>
      </c>
      <c r="D213" s="115" t="s">
        <v>202</v>
      </c>
      <c r="E213" s="115" t="s">
        <v>202</v>
      </c>
      <c r="F213" s="115" t="s">
        <v>202</v>
      </c>
      <c r="G213" s="115" t="s">
        <v>202</v>
      </c>
      <c r="H213" s="115" t="s">
        <v>202</v>
      </c>
      <c r="I213" s="115" t="s">
        <v>202</v>
      </c>
      <c r="J213" s="115" t="s">
        <v>202</v>
      </c>
      <c r="K213" s="115" t="s">
        <v>202</v>
      </c>
      <c r="L213" s="115" t="s">
        <v>202</v>
      </c>
      <c r="M213" s="115" t="s">
        <v>202</v>
      </c>
      <c r="N213" s="115" t="s">
        <v>202</v>
      </c>
      <c r="O213" s="115" t="s">
        <v>202</v>
      </c>
    </row>
    <row r="214" spans="1:15" x14ac:dyDescent="0.25">
      <c r="A214" s="115">
        <v>338027</v>
      </c>
      <c r="B214" s="115" t="s">
        <v>109</v>
      </c>
      <c r="C214" s="115" t="s">
        <v>202</v>
      </c>
      <c r="D214" s="115" t="s">
        <v>202</v>
      </c>
      <c r="E214" s="115" t="s">
        <v>202</v>
      </c>
      <c r="F214" s="115" t="s">
        <v>202</v>
      </c>
      <c r="G214" s="115" t="s">
        <v>202</v>
      </c>
      <c r="H214" s="115" t="s">
        <v>202</v>
      </c>
      <c r="I214" s="115" t="s">
        <v>202</v>
      </c>
      <c r="J214" s="115" t="s">
        <v>202</v>
      </c>
      <c r="K214" s="115" t="s">
        <v>202</v>
      </c>
      <c r="L214" s="115" t="s">
        <v>202</v>
      </c>
      <c r="M214" s="115" t="s">
        <v>202</v>
      </c>
      <c r="N214" s="115" t="s">
        <v>202</v>
      </c>
      <c r="O214" s="115" t="s">
        <v>202</v>
      </c>
    </row>
    <row r="215" spans="1:15" x14ac:dyDescent="0.25">
      <c r="A215" s="115">
        <v>338030</v>
      </c>
      <c r="B215" s="115" t="s">
        <v>109</v>
      </c>
      <c r="C215" s="115" t="s">
        <v>202</v>
      </c>
      <c r="D215" s="115" t="s">
        <v>202</v>
      </c>
      <c r="E215" s="115" t="s">
        <v>202</v>
      </c>
      <c r="F215" s="115" t="s">
        <v>202</v>
      </c>
      <c r="G215" s="115" t="s">
        <v>202</v>
      </c>
      <c r="H215" s="115" t="s">
        <v>202</v>
      </c>
      <c r="I215" s="115" t="s">
        <v>202</v>
      </c>
      <c r="J215" s="115" t="s">
        <v>202</v>
      </c>
      <c r="K215" s="115" t="s">
        <v>202</v>
      </c>
      <c r="L215" s="115" t="s">
        <v>202</v>
      </c>
      <c r="M215" s="115" t="s">
        <v>202</v>
      </c>
      <c r="N215" s="115" t="s">
        <v>202</v>
      </c>
      <c r="O215" s="115" t="s">
        <v>202</v>
      </c>
    </row>
    <row r="216" spans="1:15" x14ac:dyDescent="0.25">
      <c r="A216" s="115">
        <v>338038</v>
      </c>
      <c r="B216" s="115" t="s">
        <v>109</v>
      </c>
      <c r="C216" s="115" t="s">
        <v>202</v>
      </c>
      <c r="D216" s="115" t="s">
        <v>202</v>
      </c>
      <c r="E216" s="115" t="s">
        <v>202</v>
      </c>
      <c r="F216" s="115" t="s">
        <v>202</v>
      </c>
      <c r="G216" s="115" t="s">
        <v>202</v>
      </c>
      <c r="H216" s="115" t="s">
        <v>202</v>
      </c>
      <c r="I216" s="115" t="s">
        <v>202</v>
      </c>
      <c r="J216" s="115" t="s">
        <v>202</v>
      </c>
      <c r="K216" s="115" t="s">
        <v>202</v>
      </c>
      <c r="L216" s="115" t="s">
        <v>202</v>
      </c>
      <c r="M216" s="115" t="s">
        <v>202</v>
      </c>
      <c r="N216" s="115" t="s">
        <v>202</v>
      </c>
      <c r="O216" s="115" t="s">
        <v>202</v>
      </c>
    </row>
    <row r="217" spans="1:15" x14ac:dyDescent="0.25">
      <c r="A217" s="115">
        <v>338049</v>
      </c>
      <c r="B217" s="115" t="s">
        <v>109</v>
      </c>
      <c r="C217" s="115" t="s">
        <v>202</v>
      </c>
      <c r="D217" s="115" t="s">
        <v>202</v>
      </c>
      <c r="E217" s="115" t="s">
        <v>202</v>
      </c>
      <c r="F217" s="115" t="s">
        <v>202</v>
      </c>
      <c r="G217" s="115" t="s">
        <v>202</v>
      </c>
      <c r="H217" s="115" t="s">
        <v>202</v>
      </c>
      <c r="I217" s="115" t="s">
        <v>202</v>
      </c>
      <c r="J217" s="115" t="s">
        <v>202</v>
      </c>
      <c r="K217" s="115" t="s">
        <v>202</v>
      </c>
      <c r="L217" s="115" t="s">
        <v>202</v>
      </c>
      <c r="M217" s="115" t="s">
        <v>202</v>
      </c>
      <c r="N217" s="115" t="s">
        <v>202</v>
      </c>
      <c r="O217" s="115" t="s">
        <v>202</v>
      </c>
    </row>
    <row r="218" spans="1:15" x14ac:dyDescent="0.25">
      <c r="A218" s="115">
        <v>338052</v>
      </c>
      <c r="B218" s="115" t="s">
        <v>109</v>
      </c>
      <c r="C218" s="115" t="s">
        <v>202</v>
      </c>
      <c r="D218" s="115" t="s">
        <v>202</v>
      </c>
      <c r="E218" s="115" t="s">
        <v>202</v>
      </c>
      <c r="F218" s="115" t="s">
        <v>202</v>
      </c>
      <c r="G218" s="115" t="s">
        <v>202</v>
      </c>
      <c r="H218" s="115" t="s">
        <v>202</v>
      </c>
      <c r="I218" s="115" t="s">
        <v>202</v>
      </c>
      <c r="J218" s="115" t="s">
        <v>202</v>
      </c>
      <c r="K218" s="115" t="s">
        <v>202</v>
      </c>
      <c r="L218" s="115" t="s">
        <v>202</v>
      </c>
      <c r="M218" s="115" t="s">
        <v>202</v>
      </c>
      <c r="N218" s="115" t="s">
        <v>202</v>
      </c>
      <c r="O218" s="115" t="s">
        <v>202</v>
      </c>
    </row>
    <row r="219" spans="1:15" x14ac:dyDescent="0.25">
      <c r="A219" s="115">
        <v>338057</v>
      </c>
      <c r="B219" s="115" t="s">
        <v>109</v>
      </c>
      <c r="C219" s="115" t="s">
        <v>202</v>
      </c>
      <c r="D219" s="115" t="s">
        <v>202</v>
      </c>
      <c r="E219" s="115" t="s">
        <v>202</v>
      </c>
      <c r="F219" s="115" t="s">
        <v>202</v>
      </c>
      <c r="G219" s="115" t="s">
        <v>202</v>
      </c>
      <c r="H219" s="115" t="s">
        <v>202</v>
      </c>
      <c r="I219" s="115" t="s">
        <v>202</v>
      </c>
      <c r="J219" s="115" t="s">
        <v>202</v>
      </c>
      <c r="K219" s="115" t="s">
        <v>202</v>
      </c>
      <c r="L219" s="115" t="s">
        <v>202</v>
      </c>
      <c r="M219" s="115" t="s">
        <v>202</v>
      </c>
      <c r="N219" s="115" t="s">
        <v>202</v>
      </c>
      <c r="O219" s="115" t="s">
        <v>202</v>
      </c>
    </row>
    <row r="220" spans="1:15" x14ac:dyDescent="0.25">
      <c r="A220" s="115">
        <v>338059</v>
      </c>
      <c r="B220" s="115" t="s">
        <v>109</v>
      </c>
      <c r="C220" s="115" t="s">
        <v>202</v>
      </c>
      <c r="D220" s="115" t="s">
        <v>202</v>
      </c>
      <c r="E220" s="115" t="s">
        <v>202</v>
      </c>
      <c r="F220" s="115" t="s">
        <v>202</v>
      </c>
      <c r="G220" s="115" t="s">
        <v>202</v>
      </c>
      <c r="H220" s="115" t="s">
        <v>202</v>
      </c>
      <c r="I220" s="115" t="s">
        <v>202</v>
      </c>
      <c r="J220" s="115" t="s">
        <v>202</v>
      </c>
      <c r="K220" s="115" t="s">
        <v>202</v>
      </c>
      <c r="L220" s="115" t="s">
        <v>202</v>
      </c>
      <c r="M220" s="115" t="s">
        <v>202</v>
      </c>
      <c r="N220" s="115" t="s">
        <v>202</v>
      </c>
      <c r="O220" s="115" t="s">
        <v>202</v>
      </c>
    </row>
    <row r="221" spans="1:15" x14ac:dyDescent="0.25">
      <c r="A221" s="115">
        <v>338086</v>
      </c>
      <c r="B221" s="115" t="s">
        <v>109</v>
      </c>
      <c r="C221" s="115" t="s">
        <v>202</v>
      </c>
      <c r="D221" s="115" t="s">
        <v>202</v>
      </c>
      <c r="E221" s="115" t="s">
        <v>202</v>
      </c>
      <c r="F221" s="115" t="s">
        <v>202</v>
      </c>
      <c r="G221" s="115" t="s">
        <v>202</v>
      </c>
      <c r="H221" s="115" t="s">
        <v>202</v>
      </c>
      <c r="I221" s="115" t="s">
        <v>202</v>
      </c>
      <c r="J221" s="115" t="s">
        <v>202</v>
      </c>
      <c r="K221" s="115" t="s">
        <v>202</v>
      </c>
      <c r="L221" s="115" t="s">
        <v>202</v>
      </c>
      <c r="M221" s="115" t="s">
        <v>202</v>
      </c>
      <c r="N221" s="115" t="s">
        <v>202</v>
      </c>
      <c r="O221" s="115" t="s">
        <v>202</v>
      </c>
    </row>
    <row r="222" spans="1:15" x14ac:dyDescent="0.25">
      <c r="A222" s="115">
        <v>338087</v>
      </c>
      <c r="B222" s="115" t="s">
        <v>109</v>
      </c>
      <c r="C222" s="115" t="s">
        <v>202</v>
      </c>
      <c r="D222" s="115" t="s">
        <v>202</v>
      </c>
      <c r="E222" s="115" t="s">
        <v>202</v>
      </c>
      <c r="F222" s="115" t="s">
        <v>202</v>
      </c>
      <c r="G222" s="115" t="s">
        <v>202</v>
      </c>
      <c r="H222" s="115" t="s">
        <v>202</v>
      </c>
      <c r="I222" s="115" t="s">
        <v>202</v>
      </c>
      <c r="J222" s="115" t="s">
        <v>202</v>
      </c>
      <c r="K222" s="115" t="s">
        <v>202</v>
      </c>
      <c r="L222" s="115" t="s">
        <v>202</v>
      </c>
      <c r="M222" s="115" t="s">
        <v>202</v>
      </c>
      <c r="N222" s="115" t="s">
        <v>202</v>
      </c>
      <c r="O222" s="115" t="s">
        <v>202</v>
      </c>
    </row>
    <row r="223" spans="1:15" x14ac:dyDescent="0.25">
      <c r="A223" s="115">
        <v>338093</v>
      </c>
      <c r="B223" s="115" t="s">
        <v>109</v>
      </c>
      <c r="C223" s="115" t="s">
        <v>202</v>
      </c>
      <c r="D223" s="115" t="s">
        <v>202</v>
      </c>
      <c r="E223" s="115" t="s">
        <v>202</v>
      </c>
      <c r="F223" s="115" t="s">
        <v>202</v>
      </c>
      <c r="G223" s="115" t="s">
        <v>202</v>
      </c>
      <c r="H223" s="115" t="s">
        <v>202</v>
      </c>
      <c r="I223" s="115" t="s">
        <v>202</v>
      </c>
      <c r="J223" s="115" t="s">
        <v>202</v>
      </c>
      <c r="K223" s="115" t="s">
        <v>202</v>
      </c>
      <c r="L223" s="115" t="s">
        <v>202</v>
      </c>
      <c r="M223" s="115" t="s">
        <v>202</v>
      </c>
      <c r="N223" s="115" t="s">
        <v>202</v>
      </c>
      <c r="O223" s="115" t="s">
        <v>202</v>
      </c>
    </row>
    <row r="224" spans="1:15" x14ac:dyDescent="0.25">
      <c r="A224" s="115">
        <v>338095</v>
      </c>
      <c r="B224" s="115" t="s">
        <v>109</v>
      </c>
      <c r="C224" s="115" t="s">
        <v>202</v>
      </c>
      <c r="D224" s="115" t="s">
        <v>202</v>
      </c>
      <c r="E224" s="115" t="s">
        <v>202</v>
      </c>
      <c r="F224" s="115" t="s">
        <v>202</v>
      </c>
      <c r="G224" s="115" t="s">
        <v>202</v>
      </c>
      <c r="H224" s="115" t="s">
        <v>202</v>
      </c>
      <c r="I224" s="115" t="s">
        <v>202</v>
      </c>
      <c r="J224" s="115" t="s">
        <v>202</v>
      </c>
      <c r="K224" s="115" t="s">
        <v>202</v>
      </c>
      <c r="L224" s="115" t="s">
        <v>202</v>
      </c>
      <c r="M224" s="115" t="s">
        <v>202</v>
      </c>
      <c r="N224" s="115" t="s">
        <v>202</v>
      </c>
      <c r="O224" s="115" t="s">
        <v>202</v>
      </c>
    </row>
    <row r="225" spans="1:15" x14ac:dyDescent="0.25">
      <c r="A225" s="115">
        <v>338104</v>
      </c>
      <c r="B225" s="115" t="s">
        <v>109</v>
      </c>
      <c r="C225" s="115" t="s">
        <v>202</v>
      </c>
      <c r="D225" s="115" t="s">
        <v>202</v>
      </c>
      <c r="E225" s="115" t="s">
        <v>202</v>
      </c>
      <c r="F225" s="115" t="s">
        <v>202</v>
      </c>
      <c r="G225" s="115" t="s">
        <v>202</v>
      </c>
      <c r="H225" s="115" t="s">
        <v>202</v>
      </c>
      <c r="I225" s="115" t="s">
        <v>202</v>
      </c>
      <c r="J225" s="115" t="s">
        <v>202</v>
      </c>
      <c r="K225" s="115" t="s">
        <v>202</v>
      </c>
      <c r="L225" s="115" t="s">
        <v>202</v>
      </c>
      <c r="M225" s="115" t="s">
        <v>202</v>
      </c>
      <c r="N225" s="115" t="s">
        <v>202</v>
      </c>
      <c r="O225" s="115" t="s">
        <v>202</v>
      </c>
    </row>
    <row r="226" spans="1:15" x14ac:dyDescent="0.25">
      <c r="A226" s="115">
        <v>338109</v>
      </c>
      <c r="B226" s="115" t="s">
        <v>109</v>
      </c>
      <c r="C226" s="115" t="s">
        <v>202</v>
      </c>
      <c r="D226" s="115" t="s">
        <v>202</v>
      </c>
      <c r="E226" s="115" t="s">
        <v>202</v>
      </c>
      <c r="F226" s="115" t="s">
        <v>202</v>
      </c>
      <c r="G226" s="115" t="s">
        <v>202</v>
      </c>
      <c r="H226" s="115" t="s">
        <v>202</v>
      </c>
      <c r="I226" s="115" t="s">
        <v>202</v>
      </c>
      <c r="J226" s="115" t="s">
        <v>202</v>
      </c>
      <c r="K226" s="115" t="s">
        <v>202</v>
      </c>
      <c r="L226" s="115" t="s">
        <v>202</v>
      </c>
      <c r="M226" s="115" t="s">
        <v>202</v>
      </c>
      <c r="N226" s="115" t="s">
        <v>202</v>
      </c>
      <c r="O226" s="115" t="s">
        <v>202</v>
      </c>
    </row>
    <row r="227" spans="1:15" x14ac:dyDescent="0.25">
      <c r="A227" s="115">
        <v>338111</v>
      </c>
      <c r="B227" s="115" t="s">
        <v>109</v>
      </c>
      <c r="C227" s="115" t="s">
        <v>202</v>
      </c>
      <c r="D227" s="115" t="s">
        <v>202</v>
      </c>
      <c r="E227" s="115" t="s">
        <v>202</v>
      </c>
      <c r="F227" s="115" t="s">
        <v>202</v>
      </c>
      <c r="G227" s="115" t="s">
        <v>202</v>
      </c>
      <c r="H227" s="115" t="s">
        <v>202</v>
      </c>
      <c r="I227" s="115" t="s">
        <v>202</v>
      </c>
      <c r="J227" s="115" t="s">
        <v>202</v>
      </c>
      <c r="K227" s="115" t="s">
        <v>202</v>
      </c>
      <c r="L227" s="115" t="s">
        <v>202</v>
      </c>
      <c r="M227" s="115" t="s">
        <v>202</v>
      </c>
      <c r="N227" s="115" t="s">
        <v>202</v>
      </c>
      <c r="O227" s="115" t="s">
        <v>202</v>
      </c>
    </row>
    <row r="228" spans="1:15" x14ac:dyDescent="0.25">
      <c r="A228" s="115">
        <v>338118</v>
      </c>
      <c r="B228" s="115" t="s">
        <v>109</v>
      </c>
      <c r="C228" s="115" t="s">
        <v>202</v>
      </c>
      <c r="D228" s="115" t="s">
        <v>202</v>
      </c>
      <c r="E228" s="115" t="s">
        <v>202</v>
      </c>
      <c r="F228" s="115" t="s">
        <v>202</v>
      </c>
      <c r="G228" s="115" t="s">
        <v>202</v>
      </c>
      <c r="H228" s="115" t="s">
        <v>202</v>
      </c>
      <c r="I228" s="115" t="s">
        <v>202</v>
      </c>
      <c r="J228" s="115" t="s">
        <v>202</v>
      </c>
      <c r="K228" s="115" t="s">
        <v>202</v>
      </c>
      <c r="L228" s="115" t="s">
        <v>202</v>
      </c>
      <c r="M228" s="115" t="s">
        <v>202</v>
      </c>
      <c r="N228" s="115" t="s">
        <v>202</v>
      </c>
      <c r="O228" s="115" t="s">
        <v>202</v>
      </c>
    </row>
    <row r="229" spans="1:15" x14ac:dyDescent="0.25">
      <c r="A229" s="115">
        <v>338119</v>
      </c>
      <c r="B229" s="115" t="s">
        <v>109</v>
      </c>
      <c r="C229" s="115" t="s">
        <v>202</v>
      </c>
      <c r="D229" s="115" t="s">
        <v>202</v>
      </c>
      <c r="E229" s="115" t="s">
        <v>202</v>
      </c>
      <c r="F229" s="115" t="s">
        <v>202</v>
      </c>
      <c r="G229" s="115" t="s">
        <v>202</v>
      </c>
      <c r="H229" s="115" t="s">
        <v>202</v>
      </c>
      <c r="I229" s="115" t="s">
        <v>202</v>
      </c>
      <c r="J229" s="115" t="s">
        <v>202</v>
      </c>
      <c r="K229" s="115" t="s">
        <v>202</v>
      </c>
      <c r="L229" s="115" t="s">
        <v>202</v>
      </c>
      <c r="M229" s="115" t="s">
        <v>202</v>
      </c>
      <c r="N229" s="115" t="s">
        <v>202</v>
      </c>
      <c r="O229" s="115" t="s">
        <v>202</v>
      </c>
    </row>
    <row r="230" spans="1:15" x14ac:dyDescent="0.25">
      <c r="A230" s="115">
        <v>338127</v>
      </c>
      <c r="B230" s="115" t="s">
        <v>109</v>
      </c>
      <c r="C230" s="115" t="s">
        <v>202</v>
      </c>
      <c r="D230" s="115" t="s">
        <v>202</v>
      </c>
      <c r="E230" s="115" t="s">
        <v>202</v>
      </c>
      <c r="F230" s="115" t="s">
        <v>202</v>
      </c>
      <c r="G230" s="115" t="s">
        <v>202</v>
      </c>
      <c r="H230" s="115" t="s">
        <v>202</v>
      </c>
      <c r="I230" s="115" t="s">
        <v>202</v>
      </c>
      <c r="J230" s="115" t="s">
        <v>202</v>
      </c>
      <c r="K230" s="115" t="s">
        <v>202</v>
      </c>
      <c r="L230" s="115" t="s">
        <v>202</v>
      </c>
      <c r="M230" s="115" t="s">
        <v>202</v>
      </c>
      <c r="N230" s="115" t="s">
        <v>202</v>
      </c>
      <c r="O230" s="115" t="s">
        <v>202</v>
      </c>
    </row>
    <row r="231" spans="1:15" x14ac:dyDescent="0.25">
      <c r="A231" s="115">
        <v>338130</v>
      </c>
      <c r="B231" s="115" t="s">
        <v>109</v>
      </c>
      <c r="C231" s="115" t="s">
        <v>202</v>
      </c>
      <c r="D231" s="115" t="s">
        <v>202</v>
      </c>
      <c r="E231" s="115" t="s">
        <v>202</v>
      </c>
      <c r="F231" s="115" t="s">
        <v>202</v>
      </c>
      <c r="G231" s="115" t="s">
        <v>202</v>
      </c>
      <c r="H231" s="115" t="s">
        <v>202</v>
      </c>
      <c r="I231" s="115" t="s">
        <v>202</v>
      </c>
      <c r="J231" s="115" t="s">
        <v>202</v>
      </c>
      <c r="K231" s="115" t="s">
        <v>202</v>
      </c>
      <c r="L231" s="115" t="s">
        <v>202</v>
      </c>
      <c r="M231" s="115" t="s">
        <v>202</v>
      </c>
      <c r="N231" s="115" t="s">
        <v>202</v>
      </c>
      <c r="O231" s="115" t="s">
        <v>202</v>
      </c>
    </row>
    <row r="232" spans="1:15" x14ac:dyDescent="0.25">
      <c r="A232" s="115">
        <v>338144</v>
      </c>
      <c r="B232" s="115" t="s">
        <v>109</v>
      </c>
      <c r="C232" s="115" t="s">
        <v>202</v>
      </c>
      <c r="D232" s="115" t="s">
        <v>202</v>
      </c>
      <c r="E232" s="115" t="s">
        <v>202</v>
      </c>
      <c r="F232" s="115" t="s">
        <v>202</v>
      </c>
      <c r="G232" s="115" t="s">
        <v>202</v>
      </c>
      <c r="H232" s="115" t="s">
        <v>202</v>
      </c>
      <c r="I232" s="115" t="s">
        <v>202</v>
      </c>
      <c r="J232" s="115" t="s">
        <v>202</v>
      </c>
      <c r="K232" s="115" t="s">
        <v>202</v>
      </c>
      <c r="L232" s="115" t="s">
        <v>202</v>
      </c>
      <c r="M232" s="115" t="s">
        <v>202</v>
      </c>
      <c r="N232" s="115" t="s">
        <v>202</v>
      </c>
      <c r="O232" s="115" t="s">
        <v>202</v>
      </c>
    </row>
    <row r="233" spans="1:15" x14ac:dyDescent="0.25">
      <c r="A233" s="115">
        <v>338151</v>
      </c>
      <c r="B233" s="115" t="s">
        <v>109</v>
      </c>
      <c r="C233" s="115" t="s">
        <v>202</v>
      </c>
      <c r="D233" s="115" t="s">
        <v>202</v>
      </c>
      <c r="E233" s="115" t="s">
        <v>202</v>
      </c>
      <c r="F233" s="115" t="s">
        <v>202</v>
      </c>
      <c r="G233" s="115" t="s">
        <v>202</v>
      </c>
      <c r="H233" s="115" t="s">
        <v>202</v>
      </c>
      <c r="I233" s="115" t="s">
        <v>202</v>
      </c>
      <c r="J233" s="115" t="s">
        <v>202</v>
      </c>
      <c r="K233" s="115" t="s">
        <v>202</v>
      </c>
      <c r="L233" s="115" t="s">
        <v>202</v>
      </c>
      <c r="M233" s="115" t="s">
        <v>202</v>
      </c>
      <c r="N233" s="115" t="s">
        <v>202</v>
      </c>
      <c r="O233" s="115" t="s">
        <v>202</v>
      </c>
    </row>
    <row r="234" spans="1:15" x14ac:dyDescent="0.25">
      <c r="A234" s="115">
        <v>338170</v>
      </c>
      <c r="B234" s="115" t="s">
        <v>109</v>
      </c>
      <c r="C234" s="115" t="s">
        <v>202</v>
      </c>
      <c r="D234" s="115" t="s">
        <v>202</v>
      </c>
      <c r="E234" s="115" t="s">
        <v>202</v>
      </c>
      <c r="F234" s="115" t="s">
        <v>202</v>
      </c>
      <c r="G234" s="115" t="s">
        <v>202</v>
      </c>
      <c r="H234" s="115" t="s">
        <v>202</v>
      </c>
      <c r="I234" s="115" t="s">
        <v>202</v>
      </c>
      <c r="J234" s="115" t="s">
        <v>202</v>
      </c>
      <c r="K234" s="115" t="s">
        <v>202</v>
      </c>
      <c r="L234" s="115" t="s">
        <v>202</v>
      </c>
      <c r="M234" s="115" t="s">
        <v>202</v>
      </c>
      <c r="N234" s="115" t="s">
        <v>202</v>
      </c>
      <c r="O234" s="115" t="s">
        <v>202</v>
      </c>
    </row>
    <row r="235" spans="1:15" x14ac:dyDescent="0.25">
      <c r="A235" s="115">
        <v>338175</v>
      </c>
      <c r="B235" s="115" t="s">
        <v>109</v>
      </c>
      <c r="C235" s="115" t="s">
        <v>202</v>
      </c>
      <c r="D235" s="115" t="s">
        <v>202</v>
      </c>
      <c r="E235" s="115" t="s">
        <v>202</v>
      </c>
      <c r="F235" s="115" t="s">
        <v>202</v>
      </c>
      <c r="G235" s="115" t="s">
        <v>202</v>
      </c>
      <c r="H235" s="115" t="s">
        <v>202</v>
      </c>
      <c r="I235" s="115" t="s">
        <v>202</v>
      </c>
      <c r="J235" s="115" t="s">
        <v>202</v>
      </c>
      <c r="K235" s="115" t="s">
        <v>202</v>
      </c>
      <c r="L235" s="115" t="s">
        <v>202</v>
      </c>
      <c r="M235" s="115" t="s">
        <v>202</v>
      </c>
      <c r="N235" s="115" t="s">
        <v>202</v>
      </c>
      <c r="O235" s="115" t="s">
        <v>202</v>
      </c>
    </row>
    <row r="236" spans="1:15" x14ac:dyDescent="0.25">
      <c r="A236" s="115">
        <v>338179</v>
      </c>
      <c r="B236" s="115" t="s">
        <v>109</v>
      </c>
      <c r="C236" s="115" t="s">
        <v>202</v>
      </c>
      <c r="D236" s="115" t="s">
        <v>202</v>
      </c>
      <c r="E236" s="115" t="s">
        <v>202</v>
      </c>
      <c r="F236" s="115" t="s">
        <v>202</v>
      </c>
      <c r="G236" s="115" t="s">
        <v>202</v>
      </c>
      <c r="H236" s="115" t="s">
        <v>202</v>
      </c>
      <c r="I236" s="115" t="s">
        <v>202</v>
      </c>
      <c r="J236" s="115" t="s">
        <v>202</v>
      </c>
      <c r="K236" s="115" t="s">
        <v>202</v>
      </c>
      <c r="L236" s="115" t="s">
        <v>202</v>
      </c>
      <c r="M236" s="115" t="s">
        <v>202</v>
      </c>
      <c r="N236" s="115" t="s">
        <v>202</v>
      </c>
      <c r="O236" s="115" t="s">
        <v>202</v>
      </c>
    </row>
    <row r="237" spans="1:15" x14ac:dyDescent="0.25">
      <c r="A237" s="115">
        <v>338185</v>
      </c>
      <c r="B237" s="115" t="s">
        <v>109</v>
      </c>
      <c r="C237" s="115" t="s">
        <v>202</v>
      </c>
      <c r="D237" s="115" t="s">
        <v>202</v>
      </c>
      <c r="E237" s="115" t="s">
        <v>202</v>
      </c>
      <c r="F237" s="115" t="s">
        <v>202</v>
      </c>
      <c r="G237" s="115" t="s">
        <v>202</v>
      </c>
      <c r="H237" s="115" t="s">
        <v>202</v>
      </c>
      <c r="I237" s="115" t="s">
        <v>202</v>
      </c>
      <c r="J237" s="115" t="s">
        <v>202</v>
      </c>
      <c r="K237" s="115" t="s">
        <v>202</v>
      </c>
      <c r="L237" s="115" t="s">
        <v>202</v>
      </c>
      <c r="M237" s="115" t="s">
        <v>202</v>
      </c>
      <c r="N237" s="115" t="s">
        <v>202</v>
      </c>
      <c r="O237" s="115" t="s">
        <v>202</v>
      </c>
    </row>
    <row r="238" spans="1:15" x14ac:dyDescent="0.25">
      <c r="A238" s="115">
        <v>338192</v>
      </c>
      <c r="B238" s="115" t="s">
        <v>109</v>
      </c>
      <c r="C238" s="115" t="s">
        <v>202</v>
      </c>
      <c r="D238" s="115" t="s">
        <v>202</v>
      </c>
      <c r="E238" s="115" t="s">
        <v>202</v>
      </c>
      <c r="F238" s="115" t="s">
        <v>202</v>
      </c>
      <c r="G238" s="115" t="s">
        <v>202</v>
      </c>
      <c r="H238" s="115" t="s">
        <v>202</v>
      </c>
      <c r="I238" s="115" t="s">
        <v>202</v>
      </c>
      <c r="J238" s="115" t="s">
        <v>202</v>
      </c>
      <c r="K238" s="115" t="s">
        <v>202</v>
      </c>
      <c r="L238" s="115" t="s">
        <v>202</v>
      </c>
      <c r="M238" s="115" t="s">
        <v>202</v>
      </c>
      <c r="N238" s="115" t="s">
        <v>202</v>
      </c>
      <c r="O238" s="115" t="s">
        <v>202</v>
      </c>
    </row>
    <row r="239" spans="1:15" x14ac:dyDescent="0.25">
      <c r="A239" s="115">
        <v>338199</v>
      </c>
      <c r="B239" s="115" t="s">
        <v>109</v>
      </c>
      <c r="C239" s="115" t="s">
        <v>202</v>
      </c>
      <c r="D239" s="115" t="s">
        <v>202</v>
      </c>
      <c r="E239" s="115" t="s">
        <v>202</v>
      </c>
      <c r="F239" s="115" t="s">
        <v>202</v>
      </c>
      <c r="G239" s="115" t="s">
        <v>202</v>
      </c>
      <c r="H239" s="115" t="s">
        <v>202</v>
      </c>
      <c r="I239" s="115" t="s">
        <v>202</v>
      </c>
      <c r="J239" s="115" t="s">
        <v>202</v>
      </c>
      <c r="K239" s="115" t="s">
        <v>202</v>
      </c>
      <c r="L239" s="115" t="s">
        <v>202</v>
      </c>
      <c r="M239" s="115" t="s">
        <v>202</v>
      </c>
      <c r="N239" s="115" t="s">
        <v>202</v>
      </c>
      <c r="O239" s="115" t="s">
        <v>202</v>
      </c>
    </row>
    <row r="240" spans="1:15" x14ac:dyDescent="0.25">
      <c r="A240" s="115">
        <v>338200</v>
      </c>
      <c r="B240" s="115" t="s">
        <v>109</v>
      </c>
      <c r="C240" s="115" t="s">
        <v>202</v>
      </c>
      <c r="D240" s="115" t="s">
        <v>202</v>
      </c>
      <c r="E240" s="115" t="s">
        <v>202</v>
      </c>
      <c r="F240" s="115" t="s">
        <v>202</v>
      </c>
      <c r="G240" s="115" t="s">
        <v>202</v>
      </c>
      <c r="H240" s="115" t="s">
        <v>202</v>
      </c>
      <c r="I240" s="115" t="s">
        <v>202</v>
      </c>
      <c r="J240" s="115" t="s">
        <v>202</v>
      </c>
      <c r="K240" s="115" t="s">
        <v>202</v>
      </c>
      <c r="L240" s="115" t="s">
        <v>202</v>
      </c>
      <c r="M240" s="115" t="s">
        <v>202</v>
      </c>
      <c r="N240" s="115" t="s">
        <v>202</v>
      </c>
      <c r="O240" s="115" t="s">
        <v>202</v>
      </c>
    </row>
    <row r="241" spans="1:15" x14ac:dyDescent="0.25">
      <c r="A241" s="115">
        <v>338205</v>
      </c>
      <c r="B241" s="115" t="s">
        <v>109</v>
      </c>
      <c r="C241" s="115" t="s">
        <v>202</v>
      </c>
      <c r="D241" s="115" t="s">
        <v>202</v>
      </c>
      <c r="E241" s="115" t="s">
        <v>202</v>
      </c>
      <c r="F241" s="115" t="s">
        <v>202</v>
      </c>
      <c r="G241" s="115" t="s">
        <v>202</v>
      </c>
      <c r="H241" s="115" t="s">
        <v>202</v>
      </c>
      <c r="I241" s="115" t="s">
        <v>202</v>
      </c>
      <c r="J241" s="115" t="s">
        <v>202</v>
      </c>
      <c r="K241" s="115" t="s">
        <v>202</v>
      </c>
      <c r="L241" s="115" t="s">
        <v>202</v>
      </c>
      <c r="M241" s="115" t="s">
        <v>202</v>
      </c>
      <c r="N241" s="115" t="s">
        <v>202</v>
      </c>
      <c r="O241" s="115" t="s">
        <v>202</v>
      </c>
    </row>
    <row r="242" spans="1:15" x14ac:dyDescent="0.25">
      <c r="A242" s="115">
        <v>338211</v>
      </c>
      <c r="B242" s="115" t="s">
        <v>109</v>
      </c>
      <c r="C242" s="115" t="s">
        <v>202</v>
      </c>
      <c r="D242" s="115" t="s">
        <v>202</v>
      </c>
      <c r="E242" s="115" t="s">
        <v>202</v>
      </c>
      <c r="F242" s="115" t="s">
        <v>202</v>
      </c>
      <c r="G242" s="115" t="s">
        <v>202</v>
      </c>
      <c r="H242" s="115" t="s">
        <v>202</v>
      </c>
      <c r="I242" s="115" t="s">
        <v>202</v>
      </c>
      <c r="J242" s="115" t="s">
        <v>202</v>
      </c>
      <c r="K242" s="115" t="s">
        <v>202</v>
      </c>
      <c r="L242" s="115" t="s">
        <v>202</v>
      </c>
      <c r="M242" s="115" t="s">
        <v>202</v>
      </c>
      <c r="N242" s="115" t="s">
        <v>202</v>
      </c>
      <c r="O242" s="115" t="s">
        <v>202</v>
      </c>
    </row>
    <row r="243" spans="1:15" x14ac:dyDescent="0.25">
      <c r="A243" s="115">
        <v>338215</v>
      </c>
      <c r="B243" s="115" t="s">
        <v>109</v>
      </c>
      <c r="C243" s="115" t="s">
        <v>202</v>
      </c>
      <c r="D243" s="115" t="s">
        <v>202</v>
      </c>
      <c r="E243" s="115" t="s">
        <v>202</v>
      </c>
      <c r="F243" s="115" t="s">
        <v>202</v>
      </c>
      <c r="G243" s="115" t="s">
        <v>202</v>
      </c>
      <c r="H243" s="115" t="s">
        <v>202</v>
      </c>
      <c r="I243" s="115" t="s">
        <v>202</v>
      </c>
      <c r="J243" s="115" t="s">
        <v>202</v>
      </c>
      <c r="K243" s="115" t="s">
        <v>202</v>
      </c>
      <c r="L243" s="115" t="s">
        <v>202</v>
      </c>
      <c r="M243" s="115" t="s">
        <v>202</v>
      </c>
      <c r="N243" s="115" t="s">
        <v>202</v>
      </c>
      <c r="O243" s="115" t="s">
        <v>202</v>
      </c>
    </row>
    <row r="244" spans="1:15" x14ac:dyDescent="0.25">
      <c r="A244" s="115">
        <v>338216</v>
      </c>
      <c r="B244" s="115" t="s">
        <v>109</v>
      </c>
      <c r="C244" s="115" t="s">
        <v>202</v>
      </c>
      <c r="D244" s="115" t="s">
        <v>202</v>
      </c>
      <c r="E244" s="115" t="s">
        <v>202</v>
      </c>
      <c r="F244" s="115" t="s">
        <v>202</v>
      </c>
      <c r="G244" s="115" t="s">
        <v>202</v>
      </c>
      <c r="H244" s="115" t="s">
        <v>202</v>
      </c>
      <c r="I244" s="115" t="s">
        <v>202</v>
      </c>
      <c r="J244" s="115" t="s">
        <v>202</v>
      </c>
      <c r="K244" s="115" t="s">
        <v>202</v>
      </c>
      <c r="L244" s="115" t="s">
        <v>202</v>
      </c>
      <c r="M244" s="115" t="s">
        <v>202</v>
      </c>
      <c r="N244" s="115" t="s">
        <v>202</v>
      </c>
      <c r="O244" s="115" t="s">
        <v>202</v>
      </c>
    </row>
    <row r="245" spans="1:15" x14ac:dyDescent="0.25">
      <c r="A245" s="115">
        <v>338217</v>
      </c>
      <c r="B245" s="115" t="s">
        <v>109</v>
      </c>
      <c r="C245" s="115" t="s">
        <v>202</v>
      </c>
      <c r="D245" s="115" t="s">
        <v>202</v>
      </c>
      <c r="E245" s="115" t="s">
        <v>202</v>
      </c>
      <c r="F245" s="115" t="s">
        <v>202</v>
      </c>
      <c r="G245" s="115" t="s">
        <v>202</v>
      </c>
      <c r="H245" s="115" t="s">
        <v>202</v>
      </c>
      <c r="I245" s="115" t="s">
        <v>202</v>
      </c>
      <c r="J245" s="115" t="s">
        <v>202</v>
      </c>
      <c r="K245" s="115" t="s">
        <v>202</v>
      </c>
      <c r="L245" s="115" t="s">
        <v>202</v>
      </c>
      <c r="M245" s="115" t="s">
        <v>202</v>
      </c>
      <c r="N245" s="115" t="s">
        <v>202</v>
      </c>
      <c r="O245" s="115" t="s">
        <v>202</v>
      </c>
    </row>
    <row r="246" spans="1:15" x14ac:dyDescent="0.25">
      <c r="A246" s="115">
        <v>338232</v>
      </c>
      <c r="B246" s="115" t="s">
        <v>109</v>
      </c>
      <c r="C246" s="115" t="s">
        <v>202</v>
      </c>
      <c r="D246" s="115" t="s">
        <v>202</v>
      </c>
      <c r="E246" s="115" t="s">
        <v>202</v>
      </c>
      <c r="F246" s="115" t="s">
        <v>202</v>
      </c>
      <c r="G246" s="115" t="s">
        <v>202</v>
      </c>
      <c r="H246" s="115" t="s">
        <v>202</v>
      </c>
      <c r="I246" s="115" t="s">
        <v>202</v>
      </c>
      <c r="J246" s="115" t="s">
        <v>202</v>
      </c>
      <c r="K246" s="115" t="s">
        <v>202</v>
      </c>
      <c r="L246" s="115" t="s">
        <v>202</v>
      </c>
      <c r="M246" s="115" t="s">
        <v>202</v>
      </c>
      <c r="N246" s="115" t="s">
        <v>202</v>
      </c>
      <c r="O246" s="115" t="s">
        <v>202</v>
      </c>
    </row>
    <row r="247" spans="1:15" x14ac:dyDescent="0.25">
      <c r="A247" s="115">
        <v>338325</v>
      </c>
      <c r="B247" s="115" t="s">
        <v>109</v>
      </c>
      <c r="C247" s="115" t="s">
        <v>202</v>
      </c>
      <c r="D247" s="115" t="s">
        <v>202</v>
      </c>
      <c r="E247" s="115" t="s">
        <v>202</v>
      </c>
      <c r="F247" s="115" t="s">
        <v>202</v>
      </c>
      <c r="G247" s="115" t="s">
        <v>202</v>
      </c>
      <c r="H247" s="115" t="s">
        <v>202</v>
      </c>
      <c r="I247" s="115" t="s">
        <v>202</v>
      </c>
      <c r="J247" s="115" t="s">
        <v>202</v>
      </c>
      <c r="K247" s="115" t="s">
        <v>202</v>
      </c>
      <c r="L247" s="115" t="s">
        <v>202</v>
      </c>
      <c r="M247" s="115" t="s">
        <v>202</v>
      </c>
      <c r="N247" s="115" t="s">
        <v>202</v>
      </c>
      <c r="O247" s="115" t="s">
        <v>202</v>
      </c>
    </row>
    <row r="248" spans="1:15" x14ac:dyDescent="0.25">
      <c r="A248" s="115">
        <v>338346</v>
      </c>
      <c r="B248" s="115" t="s">
        <v>109</v>
      </c>
      <c r="C248" s="115" t="s">
        <v>202</v>
      </c>
      <c r="D248" s="115" t="s">
        <v>202</v>
      </c>
      <c r="E248" s="115" t="s">
        <v>202</v>
      </c>
      <c r="F248" s="115" t="s">
        <v>202</v>
      </c>
      <c r="G248" s="115" t="s">
        <v>202</v>
      </c>
      <c r="H248" s="115" t="s">
        <v>202</v>
      </c>
      <c r="I248" s="115" t="s">
        <v>202</v>
      </c>
      <c r="J248" s="115" t="s">
        <v>202</v>
      </c>
      <c r="K248" s="115" t="s">
        <v>202</v>
      </c>
      <c r="L248" s="115" t="s">
        <v>202</v>
      </c>
      <c r="M248" s="115" t="s">
        <v>202</v>
      </c>
      <c r="N248" s="115" t="s">
        <v>202</v>
      </c>
      <c r="O248" s="115" t="s">
        <v>202</v>
      </c>
    </row>
    <row r="249" spans="1:15" x14ac:dyDescent="0.25">
      <c r="A249" s="115">
        <v>338498</v>
      </c>
      <c r="B249" s="115" t="s">
        <v>109</v>
      </c>
      <c r="C249" s="115" t="s">
        <v>202</v>
      </c>
      <c r="D249" s="115" t="s">
        <v>202</v>
      </c>
      <c r="E249" s="115" t="s">
        <v>202</v>
      </c>
      <c r="F249" s="115" t="s">
        <v>202</v>
      </c>
      <c r="G249" s="115" t="s">
        <v>202</v>
      </c>
      <c r="H249" s="115" t="s">
        <v>202</v>
      </c>
      <c r="I249" s="115" t="s">
        <v>202</v>
      </c>
      <c r="J249" s="115" t="s">
        <v>202</v>
      </c>
      <c r="K249" s="115" t="s">
        <v>202</v>
      </c>
      <c r="L249" s="115" t="s">
        <v>202</v>
      </c>
      <c r="M249" s="115" t="s">
        <v>202</v>
      </c>
      <c r="N249" s="115" t="s">
        <v>202</v>
      </c>
      <c r="O249" s="115" t="s">
        <v>202</v>
      </c>
    </row>
    <row r="250" spans="1:15" x14ac:dyDescent="0.25">
      <c r="A250" s="115">
        <v>337764</v>
      </c>
      <c r="B250" s="115" t="s">
        <v>109</v>
      </c>
      <c r="C250" s="115" t="s">
        <v>202</v>
      </c>
      <c r="D250" s="115" t="s">
        <v>202</v>
      </c>
      <c r="E250" s="115" t="s">
        <v>202</v>
      </c>
      <c r="F250" s="115" t="s">
        <v>202</v>
      </c>
      <c r="G250" s="115" t="s">
        <v>202</v>
      </c>
      <c r="H250" s="115" t="s">
        <v>202</v>
      </c>
      <c r="I250" s="115" t="s">
        <v>202</v>
      </c>
      <c r="J250" s="115" t="s">
        <v>202</v>
      </c>
      <c r="K250" s="115" t="s">
        <v>202</v>
      </c>
      <c r="L250" s="115" t="s">
        <v>202</v>
      </c>
      <c r="M250" s="115" t="s">
        <v>202</v>
      </c>
      <c r="N250" s="115" t="s">
        <v>202</v>
      </c>
      <c r="O250" s="115" t="s">
        <v>202</v>
      </c>
    </row>
    <row r="251" spans="1:15" x14ac:dyDescent="0.25">
      <c r="A251" s="115">
        <v>338080</v>
      </c>
      <c r="B251" s="115" t="s">
        <v>109</v>
      </c>
      <c r="C251" s="115" t="s">
        <v>202</v>
      </c>
      <c r="D251" s="115" t="s">
        <v>202</v>
      </c>
      <c r="E251" s="115" t="s">
        <v>202</v>
      </c>
      <c r="F251" s="115" t="s">
        <v>202</v>
      </c>
      <c r="G251" s="115" t="s">
        <v>202</v>
      </c>
      <c r="H251" s="115" t="s">
        <v>202</v>
      </c>
      <c r="I251" s="115" t="s">
        <v>202</v>
      </c>
      <c r="J251" s="115" t="s">
        <v>202</v>
      </c>
      <c r="K251" s="115" t="s">
        <v>202</v>
      </c>
      <c r="L251" s="115" t="s">
        <v>202</v>
      </c>
      <c r="M251" s="115" t="s">
        <v>202</v>
      </c>
      <c r="N251" s="115" t="s">
        <v>202</v>
      </c>
      <c r="O251" s="115" t="s">
        <v>202</v>
      </c>
    </row>
    <row r="252" spans="1:15" x14ac:dyDescent="0.25">
      <c r="A252" s="115">
        <v>338017</v>
      </c>
      <c r="B252" s="115" t="s">
        <v>109</v>
      </c>
      <c r="D252" s="115" t="s">
        <v>202</v>
      </c>
      <c r="E252" s="115" t="s">
        <v>202</v>
      </c>
      <c r="F252" s="115" t="s">
        <v>202</v>
      </c>
      <c r="G252" s="115" t="s">
        <v>202</v>
      </c>
      <c r="H252" s="115" t="s">
        <v>202</v>
      </c>
      <c r="I252" s="115" t="s">
        <v>202</v>
      </c>
      <c r="J252" s="115" t="s">
        <v>202</v>
      </c>
      <c r="K252" s="115" t="s">
        <v>202</v>
      </c>
      <c r="L252" s="115" t="s">
        <v>202</v>
      </c>
      <c r="M252" s="115" t="s">
        <v>202</v>
      </c>
      <c r="N252" s="115" t="s">
        <v>202</v>
      </c>
      <c r="O252" s="115" t="s">
        <v>202</v>
      </c>
    </row>
    <row r="253" spans="1:15" x14ac:dyDescent="0.25">
      <c r="A253" s="115">
        <v>317926</v>
      </c>
      <c r="B253" s="115" t="s">
        <v>109</v>
      </c>
      <c r="C253" s="115" t="s">
        <v>202</v>
      </c>
      <c r="D253" s="115" t="s">
        <v>202</v>
      </c>
      <c r="E253" s="115" t="s">
        <v>202</v>
      </c>
      <c r="F253" s="115" t="s">
        <v>202</v>
      </c>
      <c r="G253" s="115" t="s">
        <v>202</v>
      </c>
      <c r="H253" s="115" t="s">
        <v>202</v>
      </c>
      <c r="J253" s="115" t="s">
        <v>202</v>
      </c>
      <c r="K253" s="115" t="s">
        <v>202</v>
      </c>
      <c r="L253" s="115" t="s">
        <v>202</v>
      </c>
      <c r="M253" s="115" t="s">
        <v>202</v>
      </c>
      <c r="N253" s="115" t="s">
        <v>202</v>
      </c>
      <c r="O253" s="115" t="s">
        <v>202</v>
      </c>
    </row>
    <row r="254" spans="1:15" x14ac:dyDescent="0.25">
      <c r="A254" s="115">
        <v>335174</v>
      </c>
      <c r="B254" s="115" t="s">
        <v>109</v>
      </c>
      <c r="C254" s="115" t="s">
        <v>202</v>
      </c>
      <c r="E254" s="115" t="s">
        <v>202</v>
      </c>
      <c r="F254" s="115" t="s">
        <v>202</v>
      </c>
      <c r="G254" s="115" t="s">
        <v>202</v>
      </c>
      <c r="H254" s="115" t="s">
        <v>202</v>
      </c>
      <c r="I254" s="115" t="s">
        <v>202</v>
      </c>
      <c r="J254" s="115" t="s">
        <v>202</v>
      </c>
      <c r="K254" s="115" t="s">
        <v>202</v>
      </c>
      <c r="L254" s="115" t="s">
        <v>202</v>
      </c>
      <c r="M254" s="115" t="s">
        <v>202</v>
      </c>
      <c r="N254" s="115" t="s">
        <v>202</v>
      </c>
      <c r="O254" s="115" t="s">
        <v>202</v>
      </c>
    </row>
    <row r="255" spans="1:15" x14ac:dyDescent="0.25">
      <c r="A255" s="115">
        <v>336139</v>
      </c>
      <c r="B255" s="115" t="s">
        <v>109</v>
      </c>
      <c r="C255" s="115" t="s">
        <v>202</v>
      </c>
      <c r="D255" s="115" t="s">
        <v>202</v>
      </c>
      <c r="E255" s="115" t="s">
        <v>202</v>
      </c>
      <c r="F255" s="115" t="s">
        <v>202</v>
      </c>
      <c r="H255" s="115" t="s">
        <v>202</v>
      </c>
      <c r="I255" s="115" t="s">
        <v>202</v>
      </c>
      <c r="J255" s="115" t="s">
        <v>202</v>
      </c>
      <c r="K255" s="115" t="s">
        <v>202</v>
      </c>
      <c r="L255" s="115" t="s">
        <v>202</v>
      </c>
      <c r="M255" s="115" t="s">
        <v>202</v>
      </c>
      <c r="N255" s="115" t="s">
        <v>202</v>
      </c>
      <c r="O255" s="115" t="s">
        <v>202</v>
      </c>
    </row>
    <row r="256" spans="1:15" x14ac:dyDescent="0.25">
      <c r="A256" s="115">
        <v>337383</v>
      </c>
      <c r="B256" s="115" t="s">
        <v>109</v>
      </c>
      <c r="C256" s="115" t="s">
        <v>202</v>
      </c>
      <c r="D256" s="115" t="s">
        <v>202</v>
      </c>
      <c r="F256" s="115" t="s">
        <v>202</v>
      </c>
      <c r="G256" s="115" t="s">
        <v>202</v>
      </c>
      <c r="H256" s="115" t="s">
        <v>202</v>
      </c>
      <c r="I256" s="115" t="s">
        <v>202</v>
      </c>
      <c r="J256" s="115" t="s">
        <v>202</v>
      </c>
      <c r="K256" s="115" t="s">
        <v>202</v>
      </c>
      <c r="L256" s="115" t="s">
        <v>202</v>
      </c>
      <c r="M256" s="115" t="s">
        <v>202</v>
      </c>
      <c r="N256" s="115" t="s">
        <v>202</v>
      </c>
      <c r="O256" s="115" t="s">
        <v>202</v>
      </c>
    </row>
    <row r="257" spans="1:15" x14ac:dyDescent="0.25">
      <c r="A257" s="115">
        <v>337400</v>
      </c>
      <c r="B257" s="115" t="s">
        <v>109</v>
      </c>
      <c r="C257" s="115" t="s">
        <v>202</v>
      </c>
      <c r="D257" s="115" t="s">
        <v>202</v>
      </c>
      <c r="E257" s="115" t="s">
        <v>202</v>
      </c>
      <c r="F257" s="115" t="s">
        <v>202</v>
      </c>
      <c r="H257" s="115" t="s">
        <v>202</v>
      </c>
      <c r="I257" s="115" t="s">
        <v>202</v>
      </c>
      <c r="J257" s="115" t="s">
        <v>202</v>
      </c>
      <c r="K257" s="115" t="s">
        <v>202</v>
      </c>
      <c r="L257" s="115" t="s">
        <v>202</v>
      </c>
      <c r="M257" s="115" t="s">
        <v>202</v>
      </c>
      <c r="N257" s="115" t="s">
        <v>202</v>
      </c>
      <c r="O257" s="115" t="s">
        <v>202</v>
      </c>
    </row>
    <row r="258" spans="1:15" x14ac:dyDescent="0.25">
      <c r="A258" s="115">
        <v>337402</v>
      </c>
      <c r="B258" s="115" t="s">
        <v>109</v>
      </c>
      <c r="C258" s="115" t="s">
        <v>202</v>
      </c>
      <c r="E258" s="115" t="s">
        <v>202</v>
      </c>
      <c r="F258" s="115" t="s">
        <v>202</v>
      </c>
      <c r="G258" s="115" t="s">
        <v>202</v>
      </c>
      <c r="H258" s="115" t="s">
        <v>202</v>
      </c>
      <c r="I258" s="115" t="s">
        <v>202</v>
      </c>
      <c r="J258" s="115" t="s">
        <v>202</v>
      </c>
      <c r="K258" s="115" t="s">
        <v>202</v>
      </c>
      <c r="L258" s="115" t="s">
        <v>202</v>
      </c>
      <c r="M258" s="115" t="s">
        <v>202</v>
      </c>
      <c r="N258" s="115" t="s">
        <v>202</v>
      </c>
      <c r="O258" s="115" t="s">
        <v>202</v>
      </c>
    </row>
    <row r="259" spans="1:15" x14ac:dyDescent="0.25">
      <c r="A259" s="115">
        <v>337438</v>
      </c>
      <c r="B259" s="115" t="s">
        <v>109</v>
      </c>
      <c r="C259" s="115" t="s">
        <v>202</v>
      </c>
      <c r="D259" s="115" t="s">
        <v>202</v>
      </c>
      <c r="F259" s="115" t="s">
        <v>202</v>
      </c>
      <c r="G259" s="115" t="s">
        <v>202</v>
      </c>
      <c r="H259" s="115" t="s">
        <v>202</v>
      </c>
      <c r="I259" s="115" t="s">
        <v>202</v>
      </c>
      <c r="J259" s="115" t="s">
        <v>202</v>
      </c>
      <c r="K259" s="115" t="s">
        <v>202</v>
      </c>
      <c r="L259" s="115" t="s">
        <v>202</v>
      </c>
      <c r="M259" s="115" t="s">
        <v>202</v>
      </c>
      <c r="N259" s="115" t="s">
        <v>202</v>
      </c>
      <c r="O259" s="115" t="s">
        <v>202</v>
      </c>
    </row>
    <row r="260" spans="1:15" x14ac:dyDescent="0.25">
      <c r="A260" s="115">
        <v>337442</v>
      </c>
      <c r="B260" s="115" t="s">
        <v>109</v>
      </c>
      <c r="C260" s="115" t="s">
        <v>202</v>
      </c>
      <c r="D260" s="115" t="s">
        <v>202</v>
      </c>
      <c r="E260" s="115" t="s">
        <v>202</v>
      </c>
      <c r="G260" s="115" t="s">
        <v>202</v>
      </c>
      <c r="H260" s="115" t="s">
        <v>202</v>
      </c>
      <c r="I260" s="115" t="s">
        <v>202</v>
      </c>
      <c r="J260" s="115" t="s">
        <v>202</v>
      </c>
      <c r="K260" s="115" t="s">
        <v>202</v>
      </c>
      <c r="L260" s="115" t="s">
        <v>202</v>
      </c>
      <c r="M260" s="115" t="s">
        <v>202</v>
      </c>
      <c r="N260" s="115" t="s">
        <v>202</v>
      </c>
      <c r="O260" s="115" t="s">
        <v>202</v>
      </c>
    </row>
    <row r="261" spans="1:15" x14ac:dyDescent="0.25">
      <c r="A261" s="115">
        <v>337446</v>
      </c>
      <c r="B261" s="115" t="s">
        <v>109</v>
      </c>
      <c r="C261" s="115" t="s">
        <v>202</v>
      </c>
      <c r="E261" s="115" t="s">
        <v>202</v>
      </c>
      <c r="F261" s="115" t="s">
        <v>202</v>
      </c>
      <c r="G261" s="115" t="s">
        <v>202</v>
      </c>
      <c r="H261" s="115" t="s">
        <v>202</v>
      </c>
      <c r="I261" s="115" t="s">
        <v>202</v>
      </c>
      <c r="J261" s="115" t="s">
        <v>202</v>
      </c>
      <c r="K261" s="115" t="s">
        <v>202</v>
      </c>
      <c r="L261" s="115" t="s">
        <v>202</v>
      </c>
      <c r="M261" s="115" t="s">
        <v>202</v>
      </c>
      <c r="N261" s="115" t="s">
        <v>202</v>
      </c>
      <c r="O261" s="115" t="s">
        <v>202</v>
      </c>
    </row>
    <row r="262" spans="1:15" x14ac:dyDescent="0.25">
      <c r="A262" s="115">
        <v>337461</v>
      </c>
      <c r="B262" s="115" t="s">
        <v>109</v>
      </c>
      <c r="D262" s="115" t="s">
        <v>202</v>
      </c>
      <c r="E262" s="115" t="s">
        <v>202</v>
      </c>
      <c r="F262" s="115" t="s">
        <v>202</v>
      </c>
      <c r="G262" s="115" t="s">
        <v>202</v>
      </c>
      <c r="H262" s="115" t="s">
        <v>202</v>
      </c>
      <c r="I262" s="115" t="s">
        <v>202</v>
      </c>
      <c r="J262" s="115" t="s">
        <v>202</v>
      </c>
      <c r="K262" s="115" t="s">
        <v>202</v>
      </c>
      <c r="L262" s="115" t="s">
        <v>202</v>
      </c>
      <c r="M262" s="115" t="s">
        <v>202</v>
      </c>
      <c r="N262" s="115" t="s">
        <v>202</v>
      </c>
      <c r="O262" s="115" t="s">
        <v>202</v>
      </c>
    </row>
    <row r="263" spans="1:15" x14ac:dyDescent="0.25">
      <c r="A263" s="115">
        <v>337466</v>
      </c>
      <c r="B263" s="115" t="s">
        <v>109</v>
      </c>
      <c r="C263" s="115" t="s">
        <v>202</v>
      </c>
      <c r="E263" s="115" t="s">
        <v>202</v>
      </c>
      <c r="F263" s="115" t="s">
        <v>202</v>
      </c>
      <c r="G263" s="115" t="s">
        <v>202</v>
      </c>
      <c r="H263" s="115" t="s">
        <v>202</v>
      </c>
      <c r="I263" s="115" t="s">
        <v>202</v>
      </c>
      <c r="J263" s="115" t="s">
        <v>202</v>
      </c>
      <c r="K263" s="115" t="s">
        <v>202</v>
      </c>
      <c r="L263" s="115" t="s">
        <v>202</v>
      </c>
      <c r="M263" s="115" t="s">
        <v>202</v>
      </c>
      <c r="N263" s="115" t="s">
        <v>202</v>
      </c>
      <c r="O263" s="115" t="s">
        <v>202</v>
      </c>
    </row>
    <row r="264" spans="1:15" x14ac:dyDescent="0.25">
      <c r="A264" s="115">
        <v>337469</v>
      </c>
      <c r="B264" s="115" t="s">
        <v>109</v>
      </c>
      <c r="C264" s="115" t="s">
        <v>202</v>
      </c>
      <c r="D264" s="115" t="s">
        <v>202</v>
      </c>
      <c r="E264" s="115" t="s">
        <v>202</v>
      </c>
      <c r="F264" s="115" t="s">
        <v>202</v>
      </c>
      <c r="H264" s="115" t="s">
        <v>202</v>
      </c>
      <c r="I264" s="115" t="s">
        <v>202</v>
      </c>
      <c r="J264" s="115" t="s">
        <v>202</v>
      </c>
      <c r="K264" s="115" t="s">
        <v>202</v>
      </c>
      <c r="L264" s="115" t="s">
        <v>202</v>
      </c>
      <c r="M264" s="115" t="s">
        <v>202</v>
      </c>
      <c r="N264" s="115" t="s">
        <v>202</v>
      </c>
      <c r="O264" s="115" t="s">
        <v>202</v>
      </c>
    </row>
    <row r="265" spans="1:15" x14ac:dyDescent="0.25">
      <c r="A265" s="115">
        <v>337485</v>
      </c>
      <c r="B265" s="115" t="s">
        <v>109</v>
      </c>
      <c r="C265" s="115" t="s">
        <v>202</v>
      </c>
      <c r="D265" s="115" t="s">
        <v>202</v>
      </c>
      <c r="F265" s="115" t="s">
        <v>202</v>
      </c>
      <c r="G265" s="115" t="s">
        <v>202</v>
      </c>
      <c r="H265" s="115" t="s">
        <v>202</v>
      </c>
      <c r="I265" s="115" t="s">
        <v>202</v>
      </c>
      <c r="J265" s="115" t="s">
        <v>202</v>
      </c>
      <c r="K265" s="115" t="s">
        <v>202</v>
      </c>
      <c r="L265" s="115" t="s">
        <v>202</v>
      </c>
      <c r="M265" s="115" t="s">
        <v>202</v>
      </c>
      <c r="N265" s="115" t="s">
        <v>202</v>
      </c>
      <c r="O265" s="115" t="s">
        <v>202</v>
      </c>
    </row>
    <row r="266" spans="1:15" x14ac:dyDescent="0.25">
      <c r="A266" s="115">
        <v>337492</v>
      </c>
      <c r="B266" s="115" t="s">
        <v>109</v>
      </c>
      <c r="C266" s="115" t="s">
        <v>202</v>
      </c>
      <c r="D266" s="115" t="s">
        <v>202</v>
      </c>
      <c r="E266" s="115" t="s">
        <v>202</v>
      </c>
      <c r="G266" s="115" t="s">
        <v>202</v>
      </c>
      <c r="H266" s="115" t="s">
        <v>202</v>
      </c>
      <c r="I266" s="115" t="s">
        <v>202</v>
      </c>
      <c r="J266" s="115" t="s">
        <v>202</v>
      </c>
      <c r="K266" s="115" t="s">
        <v>202</v>
      </c>
      <c r="L266" s="115" t="s">
        <v>202</v>
      </c>
      <c r="M266" s="115" t="s">
        <v>202</v>
      </c>
      <c r="N266" s="115" t="s">
        <v>202</v>
      </c>
      <c r="O266" s="115" t="s">
        <v>202</v>
      </c>
    </row>
    <row r="267" spans="1:15" x14ac:dyDescent="0.25">
      <c r="A267" s="115">
        <v>337528</v>
      </c>
      <c r="B267" s="115" t="s">
        <v>109</v>
      </c>
      <c r="C267" s="115" t="s">
        <v>202</v>
      </c>
      <c r="D267" s="115" t="s">
        <v>202</v>
      </c>
      <c r="E267" s="115" t="s">
        <v>202</v>
      </c>
      <c r="F267" s="115" t="s">
        <v>202</v>
      </c>
      <c r="H267" s="115" t="s">
        <v>202</v>
      </c>
      <c r="I267" s="115" t="s">
        <v>202</v>
      </c>
      <c r="J267" s="115" t="s">
        <v>202</v>
      </c>
      <c r="K267" s="115" t="s">
        <v>202</v>
      </c>
      <c r="L267" s="115" t="s">
        <v>202</v>
      </c>
      <c r="M267" s="115" t="s">
        <v>202</v>
      </c>
      <c r="N267" s="115" t="s">
        <v>202</v>
      </c>
      <c r="O267" s="115" t="s">
        <v>202</v>
      </c>
    </row>
    <row r="268" spans="1:15" x14ac:dyDescent="0.25">
      <c r="A268" s="115">
        <v>337530</v>
      </c>
      <c r="B268" s="115" t="s">
        <v>109</v>
      </c>
      <c r="D268" s="115" t="s">
        <v>202</v>
      </c>
      <c r="E268" s="115" t="s">
        <v>202</v>
      </c>
      <c r="F268" s="115" t="s">
        <v>202</v>
      </c>
      <c r="G268" s="115" t="s">
        <v>202</v>
      </c>
      <c r="H268" s="115" t="s">
        <v>202</v>
      </c>
      <c r="I268" s="115" t="s">
        <v>202</v>
      </c>
      <c r="J268" s="115" t="s">
        <v>202</v>
      </c>
      <c r="K268" s="115" t="s">
        <v>202</v>
      </c>
      <c r="L268" s="115" t="s">
        <v>202</v>
      </c>
      <c r="M268" s="115" t="s">
        <v>202</v>
      </c>
      <c r="N268" s="115" t="s">
        <v>202</v>
      </c>
      <c r="O268" s="115" t="s">
        <v>202</v>
      </c>
    </row>
    <row r="269" spans="1:15" x14ac:dyDescent="0.25">
      <c r="A269" s="115">
        <v>337540</v>
      </c>
      <c r="B269" s="115" t="s">
        <v>109</v>
      </c>
      <c r="C269" s="115" t="s">
        <v>202</v>
      </c>
      <c r="E269" s="115" t="s">
        <v>202</v>
      </c>
      <c r="F269" s="115" t="s">
        <v>202</v>
      </c>
      <c r="G269" s="115" t="s">
        <v>202</v>
      </c>
      <c r="H269" s="115" t="s">
        <v>202</v>
      </c>
      <c r="I269" s="115" t="s">
        <v>202</v>
      </c>
      <c r="J269" s="115" t="s">
        <v>202</v>
      </c>
      <c r="K269" s="115" t="s">
        <v>202</v>
      </c>
      <c r="L269" s="115" t="s">
        <v>202</v>
      </c>
      <c r="M269" s="115" t="s">
        <v>202</v>
      </c>
      <c r="N269" s="115" t="s">
        <v>202</v>
      </c>
      <c r="O269" s="115" t="s">
        <v>202</v>
      </c>
    </row>
    <row r="270" spans="1:15" x14ac:dyDescent="0.25">
      <c r="A270" s="115">
        <v>337561</v>
      </c>
      <c r="B270" s="115" t="s">
        <v>109</v>
      </c>
      <c r="C270" s="115" t="s">
        <v>202</v>
      </c>
      <c r="E270" s="115" t="s">
        <v>202</v>
      </c>
      <c r="F270" s="115" t="s">
        <v>202</v>
      </c>
      <c r="G270" s="115" t="s">
        <v>202</v>
      </c>
      <c r="H270" s="115" t="s">
        <v>202</v>
      </c>
      <c r="I270" s="115" t="s">
        <v>202</v>
      </c>
      <c r="J270" s="115" t="s">
        <v>202</v>
      </c>
      <c r="K270" s="115" t="s">
        <v>202</v>
      </c>
      <c r="L270" s="115" t="s">
        <v>202</v>
      </c>
      <c r="M270" s="115" t="s">
        <v>202</v>
      </c>
      <c r="N270" s="115" t="s">
        <v>202</v>
      </c>
      <c r="O270" s="115" t="s">
        <v>202</v>
      </c>
    </row>
    <row r="271" spans="1:15" x14ac:dyDescent="0.25">
      <c r="A271" s="115">
        <v>337587</v>
      </c>
      <c r="B271" s="115" t="s">
        <v>109</v>
      </c>
      <c r="C271" s="115" t="s">
        <v>202</v>
      </c>
      <c r="D271" s="115" t="s">
        <v>202</v>
      </c>
      <c r="E271" s="115" t="s">
        <v>202</v>
      </c>
      <c r="F271" s="115" t="s">
        <v>202</v>
      </c>
      <c r="G271" s="115" t="s">
        <v>202</v>
      </c>
      <c r="H271" s="115" t="s">
        <v>202</v>
      </c>
      <c r="J271" s="115" t="s">
        <v>202</v>
      </c>
      <c r="K271" s="115" t="s">
        <v>202</v>
      </c>
      <c r="L271" s="115" t="s">
        <v>202</v>
      </c>
      <c r="M271" s="115" t="s">
        <v>202</v>
      </c>
      <c r="N271" s="115" t="s">
        <v>202</v>
      </c>
      <c r="O271" s="115" t="s">
        <v>202</v>
      </c>
    </row>
    <row r="272" spans="1:15" x14ac:dyDescent="0.25">
      <c r="A272" s="115">
        <v>337624</v>
      </c>
      <c r="B272" s="115" t="s">
        <v>109</v>
      </c>
      <c r="D272" s="115" t="s">
        <v>202</v>
      </c>
      <c r="E272" s="115" t="s">
        <v>202</v>
      </c>
      <c r="F272" s="115" t="s">
        <v>202</v>
      </c>
      <c r="G272" s="115" t="s">
        <v>202</v>
      </c>
      <c r="H272" s="115" t="s">
        <v>202</v>
      </c>
      <c r="I272" s="115" t="s">
        <v>202</v>
      </c>
      <c r="J272" s="115" t="s">
        <v>202</v>
      </c>
      <c r="K272" s="115" t="s">
        <v>202</v>
      </c>
      <c r="L272" s="115" t="s">
        <v>202</v>
      </c>
      <c r="M272" s="115" t="s">
        <v>202</v>
      </c>
      <c r="N272" s="115" t="s">
        <v>202</v>
      </c>
      <c r="O272" s="115" t="s">
        <v>202</v>
      </c>
    </row>
    <row r="273" spans="1:15" x14ac:dyDescent="0.25">
      <c r="A273" s="115">
        <v>337691</v>
      </c>
      <c r="B273" s="115" t="s">
        <v>109</v>
      </c>
      <c r="C273" s="115" t="s">
        <v>202</v>
      </c>
      <c r="E273" s="115" t="s">
        <v>202</v>
      </c>
      <c r="F273" s="115" t="s">
        <v>202</v>
      </c>
      <c r="G273" s="115" t="s">
        <v>202</v>
      </c>
      <c r="H273" s="115" t="s">
        <v>202</v>
      </c>
      <c r="I273" s="115" t="s">
        <v>202</v>
      </c>
      <c r="J273" s="115" t="s">
        <v>202</v>
      </c>
      <c r="K273" s="115" t="s">
        <v>202</v>
      </c>
      <c r="L273" s="115" t="s">
        <v>202</v>
      </c>
      <c r="M273" s="115" t="s">
        <v>202</v>
      </c>
      <c r="N273" s="115" t="s">
        <v>202</v>
      </c>
      <c r="O273" s="115" t="s">
        <v>202</v>
      </c>
    </row>
    <row r="274" spans="1:15" x14ac:dyDescent="0.25">
      <c r="A274" s="115">
        <v>337711</v>
      </c>
      <c r="B274" s="115" t="s">
        <v>109</v>
      </c>
      <c r="C274" s="115" t="s">
        <v>202</v>
      </c>
      <c r="E274" s="115" t="s">
        <v>202</v>
      </c>
      <c r="F274" s="115" t="s">
        <v>202</v>
      </c>
      <c r="G274" s="115" t="s">
        <v>202</v>
      </c>
      <c r="H274" s="115" t="s">
        <v>202</v>
      </c>
      <c r="I274" s="115" t="s">
        <v>202</v>
      </c>
      <c r="J274" s="115" t="s">
        <v>202</v>
      </c>
      <c r="K274" s="115" t="s">
        <v>202</v>
      </c>
      <c r="L274" s="115" t="s">
        <v>202</v>
      </c>
      <c r="M274" s="115" t="s">
        <v>202</v>
      </c>
      <c r="N274" s="115" t="s">
        <v>202</v>
      </c>
      <c r="O274" s="115" t="s">
        <v>202</v>
      </c>
    </row>
    <row r="275" spans="1:15" x14ac:dyDescent="0.25">
      <c r="A275" s="115">
        <v>337740</v>
      </c>
      <c r="B275" s="115" t="s">
        <v>109</v>
      </c>
      <c r="C275" s="115" t="s">
        <v>202</v>
      </c>
      <c r="E275" s="115" t="s">
        <v>202</v>
      </c>
      <c r="F275" s="115" t="s">
        <v>202</v>
      </c>
      <c r="G275" s="115" t="s">
        <v>202</v>
      </c>
      <c r="H275" s="115" t="s">
        <v>202</v>
      </c>
      <c r="I275" s="115" t="s">
        <v>202</v>
      </c>
      <c r="J275" s="115" t="s">
        <v>202</v>
      </c>
      <c r="K275" s="115" t="s">
        <v>202</v>
      </c>
      <c r="L275" s="115" t="s">
        <v>202</v>
      </c>
      <c r="M275" s="115" t="s">
        <v>202</v>
      </c>
      <c r="N275" s="115" t="s">
        <v>202</v>
      </c>
      <c r="O275" s="115" t="s">
        <v>202</v>
      </c>
    </row>
    <row r="276" spans="1:15" x14ac:dyDescent="0.25">
      <c r="A276" s="115">
        <v>337741</v>
      </c>
      <c r="B276" s="115" t="s">
        <v>109</v>
      </c>
      <c r="C276" s="115" t="s">
        <v>202</v>
      </c>
      <c r="D276" s="115" t="s">
        <v>202</v>
      </c>
      <c r="E276" s="115" t="s">
        <v>202</v>
      </c>
      <c r="F276" s="115" t="s">
        <v>202</v>
      </c>
      <c r="H276" s="115" t="s">
        <v>202</v>
      </c>
      <c r="I276" s="115" t="s">
        <v>202</v>
      </c>
      <c r="J276" s="115" t="s">
        <v>202</v>
      </c>
      <c r="K276" s="115" t="s">
        <v>202</v>
      </c>
      <c r="L276" s="115" t="s">
        <v>202</v>
      </c>
      <c r="M276" s="115" t="s">
        <v>202</v>
      </c>
      <c r="N276" s="115" t="s">
        <v>202</v>
      </c>
      <c r="O276" s="115" t="s">
        <v>202</v>
      </c>
    </row>
    <row r="277" spans="1:15" x14ac:dyDescent="0.25">
      <c r="A277" s="115">
        <v>337750</v>
      </c>
      <c r="B277" s="115" t="s">
        <v>109</v>
      </c>
      <c r="C277" s="115" t="s">
        <v>202</v>
      </c>
      <c r="D277" s="115" t="s">
        <v>202</v>
      </c>
      <c r="E277" s="115" t="s">
        <v>202</v>
      </c>
      <c r="F277" s="115" t="s">
        <v>202</v>
      </c>
      <c r="G277" s="115" t="s">
        <v>202</v>
      </c>
      <c r="I277" s="115" t="s">
        <v>202</v>
      </c>
      <c r="J277" s="115" t="s">
        <v>202</v>
      </c>
      <c r="K277" s="115" t="s">
        <v>202</v>
      </c>
      <c r="L277" s="115" t="s">
        <v>202</v>
      </c>
      <c r="M277" s="115" t="s">
        <v>202</v>
      </c>
      <c r="N277" s="115" t="s">
        <v>202</v>
      </c>
      <c r="O277" s="115" t="s">
        <v>202</v>
      </c>
    </row>
    <row r="278" spans="1:15" x14ac:dyDescent="0.25">
      <c r="A278" s="115">
        <v>337769</v>
      </c>
      <c r="B278" s="115" t="s">
        <v>109</v>
      </c>
      <c r="C278" s="115" t="s">
        <v>202</v>
      </c>
      <c r="E278" s="115" t="s">
        <v>202</v>
      </c>
      <c r="F278" s="115" t="s">
        <v>202</v>
      </c>
      <c r="G278" s="115" t="s">
        <v>202</v>
      </c>
      <c r="H278" s="115" t="s">
        <v>202</v>
      </c>
      <c r="I278" s="115" t="s">
        <v>202</v>
      </c>
      <c r="J278" s="115" t="s">
        <v>202</v>
      </c>
      <c r="K278" s="115" t="s">
        <v>202</v>
      </c>
      <c r="L278" s="115" t="s">
        <v>202</v>
      </c>
      <c r="M278" s="115" t="s">
        <v>202</v>
      </c>
      <c r="N278" s="115" t="s">
        <v>202</v>
      </c>
      <c r="O278" s="115" t="s">
        <v>202</v>
      </c>
    </row>
    <row r="279" spans="1:15" x14ac:dyDescent="0.25">
      <c r="A279" s="115">
        <v>337791</v>
      </c>
      <c r="B279" s="115" t="s">
        <v>109</v>
      </c>
      <c r="C279" s="115" t="s">
        <v>202</v>
      </c>
      <c r="E279" s="115" t="s">
        <v>202</v>
      </c>
      <c r="F279" s="115" t="s">
        <v>202</v>
      </c>
      <c r="G279" s="115" t="s">
        <v>202</v>
      </c>
      <c r="H279" s="115" t="s">
        <v>202</v>
      </c>
      <c r="I279" s="115" t="s">
        <v>202</v>
      </c>
      <c r="J279" s="115" t="s">
        <v>202</v>
      </c>
      <c r="K279" s="115" t="s">
        <v>202</v>
      </c>
      <c r="L279" s="115" t="s">
        <v>202</v>
      </c>
      <c r="M279" s="115" t="s">
        <v>202</v>
      </c>
      <c r="N279" s="115" t="s">
        <v>202</v>
      </c>
      <c r="O279" s="115" t="s">
        <v>202</v>
      </c>
    </row>
    <row r="280" spans="1:15" x14ac:dyDescent="0.25">
      <c r="A280" s="115">
        <v>337798</v>
      </c>
      <c r="B280" s="115" t="s">
        <v>109</v>
      </c>
      <c r="C280" s="115" t="s">
        <v>202</v>
      </c>
      <c r="D280" s="115" t="s">
        <v>202</v>
      </c>
      <c r="F280" s="115" t="s">
        <v>202</v>
      </c>
      <c r="G280" s="115" t="s">
        <v>202</v>
      </c>
      <c r="H280" s="115" t="s">
        <v>202</v>
      </c>
      <c r="I280" s="115" t="s">
        <v>202</v>
      </c>
      <c r="J280" s="115" t="s">
        <v>202</v>
      </c>
      <c r="K280" s="115" t="s">
        <v>202</v>
      </c>
      <c r="L280" s="115" t="s">
        <v>202</v>
      </c>
      <c r="M280" s="115" t="s">
        <v>202</v>
      </c>
      <c r="N280" s="115" t="s">
        <v>202</v>
      </c>
      <c r="O280" s="115" t="s">
        <v>202</v>
      </c>
    </row>
    <row r="281" spans="1:15" x14ac:dyDescent="0.25">
      <c r="A281" s="115">
        <v>337876</v>
      </c>
      <c r="B281" s="115" t="s">
        <v>109</v>
      </c>
      <c r="C281" s="115" t="s">
        <v>202</v>
      </c>
      <c r="D281" s="115" t="s">
        <v>202</v>
      </c>
      <c r="E281" s="115" t="s">
        <v>202</v>
      </c>
      <c r="F281" s="115" t="s">
        <v>202</v>
      </c>
      <c r="G281" s="115" t="s">
        <v>202</v>
      </c>
      <c r="I281" s="115" t="s">
        <v>202</v>
      </c>
      <c r="J281" s="115" t="s">
        <v>202</v>
      </c>
      <c r="K281" s="115" t="s">
        <v>202</v>
      </c>
      <c r="L281" s="115" t="s">
        <v>202</v>
      </c>
      <c r="M281" s="115" t="s">
        <v>202</v>
      </c>
      <c r="N281" s="115" t="s">
        <v>202</v>
      </c>
      <c r="O281" s="115" t="s">
        <v>202</v>
      </c>
    </row>
    <row r="282" spans="1:15" x14ac:dyDescent="0.25">
      <c r="A282" s="115">
        <v>337903</v>
      </c>
      <c r="B282" s="115" t="s">
        <v>109</v>
      </c>
      <c r="C282" s="115" t="s">
        <v>202</v>
      </c>
      <c r="E282" s="115" t="s">
        <v>202</v>
      </c>
      <c r="F282" s="115" t="s">
        <v>202</v>
      </c>
      <c r="G282" s="115" t="s">
        <v>202</v>
      </c>
      <c r="H282" s="115" t="s">
        <v>202</v>
      </c>
      <c r="I282" s="115" t="s">
        <v>202</v>
      </c>
      <c r="J282" s="115" t="s">
        <v>202</v>
      </c>
      <c r="K282" s="115" t="s">
        <v>202</v>
      </c>
      <c r="L282" s="115" t="s">
        <v>202</v>
      </c>
      <c r="M282" s="115" t="s">
        <v>202</v>
      </c>
      <c r="N282" s="115" t="s">
        <v>202</v>
      </c>
      <c r="O282" s="115" t="s">
        <v>202</v>
      </c>
    </row>
    <row r="283" spans="1:15" x14ac:dyDescent="0.25">
      <c r="A283" s="115">
        <v>337930</v>
      </c>
      <c r="B283" s="115" t="s">
        <v>109</v>
      </c>
      <c r="C283" s="115" t="s">
        <v>202</v>
      </c>
      <c r="D283" s="115" t="s">
        <v>202</v>
      </c>
      <c r="E283" s="115" t="s">
        <v>202</v>
      </c>
      <c r="G283" s="115" t="s">
        <v>202</v>
      </c>
      <c r="H283" s="115" t="s">
        <v>202</v>
      </c>
      <c r="I283" s="115" t="s">
        <v>202</v>
      </c>
      <c r="J283" s="115" t="s">
        <v>202</v>
      </c>
      <c r="K283" s="115" t="s">
        <v>202</v>
      </c>
      <c r="L283" s="115" t="s">
        <v>202</v>
      </c>
      <c r="M283" s="115" t="s">
        <v>202</v>
      </c>
      <c r="N283" s="115" t="s">
        <v>202</v>
      </c>
      <c r="O283" s="115" t="s">
        <v>202</v>
      </c>
    </row>
    <row r="284" spans="1:15" x14ac:dyDescent="0.25">
      <c r="A284" s="115">
        <v>337944</v>
      </c>
      <c r="B284" s="115" t="s">
        <v>109</v>
      </c>
      <c r="C284" s="115" t="s">
        <v>202</v>
      </c>
      <c r="E284" s="115" t="s">
        <v>202</v>
      </c>
      <c r="F284" s="115" t="s">
        <v>202</v>
      </c>
      <c r="G284" s="115" t="s">
        <v>202</v>
      </c>
      <c r="H284" s="115" t="s">
        <v>202</v>
      </c>
      <c r="I284" s="115" t="s">
        <v>202</v>
      </c>
      <c r="J284" s="115" t="s">
        <v>202</v>
      </c>
      <c r="K284" s="115" t="s">
        <v>202</v>
      </c>
      <c r="L284" s="115" t="s">
        <v>202</v>
      </c>
      <c r="M284" s="115" t="s">
        <v>202</v>
      </c>
      <c r="N284" s="115" t="s">
        <v>202</v>
      </c>
      <c r="O284" s="115" t="s">
        <v>202</v>
      </c>
    </row>
    <row r="285" spans="1:15" x14ac:dyDescent="0.25">
      <c r="A285" s="115">
        <v>337962</v>
      </c>
      <c r="B285" s="115" t="s">
        <v>109</v>
      </c>
      <c r="C285" s="115" t="s">
        <v>202</v>
      </c>
      <c r="D285" s="115" t="s">
        <v>202</v>
      </c>
      <c r="E285" s="115" t="s">
        <v>202</v>
      </c>
      <c r="G285" s="115" t="s">
        <v>202</v>
      </c>
      <c r="H285" s="115" t="s">
        <v>202</v>
      </c>
      <c r="I285" s="115" t="s">
        <v>202</v>
      </c>
      <c r="J285" s="115" t="s">
        <v>202</v>
      </c>
      <c r="K285" s="115" t="s">
        <v>202</v>
      </c>
      <c r="L285" s="115" t="s">
        <v>202</v>
      </c>
      <c r="M285" s="115" t="s">
        <v>202</v>
      </c>
      <c r="N285" s="115" t="s">
        <v>202</v>
      </c>
      <c r="O285" s="115" t="s">
        <v>202</v>
      </c>
    </row>
    <row r="286" spans="1:15" x14ac:dyDescent="0.25">
      <c r="A286" s="115">
        <v>337972</v>
      </c>
      <c r="B286" s="115" t="s">
        <v>109</v>
      </c>
      <c r="C286" s="115" t="s">
        <v>202</v>
      </c>
      <c r="E286" s="115" t="s">
        <v>202</v>
      </c>
      <c r="F286" s="115" t="s">
        <v>202</v>
      </c>
      <c r="G286" s="115" t="s">
        <v>202</v>
      </c>
      <c r="H286" s="115" t="s">
        <v>202</v>
      </c>
      <c r="I286" s="115" t="s">
        <v>202</v>
      </c>
      <c r="J286" s="115" t="s">
        <v>202</v>
      </c>
      <c r="K286" s="115" t="s">
        <v>202</v>
      </c>
      <c r="L286" s="115" t="s">
        <v>202</v>
      </c>
      <c r="M286" s="115" t="s">
        <v>202</v>
      </c>
      <c r="N286" s="115" t="s">
        <v>202</v>
      </c>
      <c r="O286" s="115" t="s">
        <v>202</v>
      </c>
    </row>
    <row r="287" spans="1:15" x14ac:dyDescent="0.25">
      <c r="A287" s="115">
        <v>337975</v>
      </c>
      <c r="B287" s="115" t="s">
        <v>109</v>
      </c>
      <c r="C287" s="115" t="s">
        <v>202</v>
      </c>
      <c r="E287" s="115" t="s">
        <v>202</v>
      </c>
      <c r="F287" s="115" t="s">
        <v>202</v>
      </c>
      <c r="G287" s="115" t="s">
        <v>202</v>
      </c>
      <c r="H287" s="115" t="s">
        <v>202</v>
      </c>
      <c r="I287" s="115" t="s">
        <v>202</v>
      </c>
      <c r="J287" s="115" t="s">
        <v>202</v>
      </c>
      <c r="K287" s="115" t="s">
        <v>202</v>
      </c>
      <c r="L287" s="115" t="s">
        <v>202</v>
      </c>
      <c r="M287" s="115" t="s">
        <v>202</v>
      </c>
      <c r="N287" s="115" t="s">
        <v>202</v>
      </c>
      <c r="O287" s="115" t="s">
        <v>202</v>
      </c>
    </row>
    <row r="288" spans="1:15" x14ac:dyDescent="0.25">
      <c r="A288" s="115">
        <v>337985</v>
      </c>
      <c r="B288" s="115" t="s">
        <v>109</v>
      </c>
      <c r="C288" s="115" t="s">
        <v>202</v>
      </c>
      <c r="D288" s="115" t="s">
        <v>202</v>
      </c>
      <c r="E288" s="115" t="s">
        <v>202</v>
      </c>
      <c r="F288" s="115" t="s">
        <v>202</v>
      </c>
      <c r="G288" s="115" t="s">
        <v>202</v>
      </c>
      <c r="H288" s="115" t="s">
        <v>202</v>
      </c>
      <c r="I288" s="115" t="s">
        <v>202</v>
      </c>
      <c r="J288" s="115" t="s">
        <v>202</v>
      </c>
      <c r="K288" s="115" t="s">
        <v>202</v>
      </c>
      <c r="L288" s="115" t="s">
        <v>202</v>
      </c>
      <c r="N288" s="115" t="s">
        <v>202</v>
      </c>
      <c r="O288" s="115" t="s">
        <v>202</v>
      </c>
    </row>
    <row r="289" spans="1:15" x14ac:dyDescent="0.25">
      <c r="A289" s="115">
        <v>337991</v>
      </c>
      <c r="B289" s="115" t="s">
        <v>109</v>
      </c>
      <c r="C289" s="115" t="s">
        <v>202</v>
      </c>
      <c r="D289" s="115" t="s">
        <v>202</v>
      </c>
      <c r="E289" s="115" t="s">
        <v>202</v>
      </c>
      <c r="G289" s="115" t="s">
        <v>202</v>
      </c>
      <c r="H289" s="115" t="s">
        <v>202</v>
      </c>
      <c r="I289" s="115" t="s">
        <v>202</v>
      </c>
      <c r="J289" s="115" t="s">
        <v>202</v>
      </c>
      <c r="K289" s="115" t="s">
        <v>202</v>
      </c>
      <c r="L289" s="115" t="s">
        <v>202</v>
      </c>
      <c r="M289" s="115" t="s">
        <v>202</v>
      </c>
      <c r="N289" s="115" t="s">
        <v>202</v>
      </c>
      <c r="O289" s="115" t="s">
        <v>202</v>
      </c>
    </row>
    <row r="290" spans="1:15" x14ac:dyDescent="0.25">
      <c r="A290" s="115">
        <v>337996</v>
      </c>
      <c r="B290" s="115" t="s">
        <v>109</v>
      </c>
      <c r="C290" s="115" t="s">
        <v>202</v>
      </c>
      <c r="E290" s="115" t="s">
        <v>202</v>
      </c>
      <c r="F290" s="115" t="s">
        <v>202</v>
      </c>
      <c r="G290" s="115" t="s">
        <v>202</v>
      </c>
      <c r="H290" s="115" t="s">
        <v>202</v>
      </c>
      <c r="I290" s="115" t="s">
        <v>202</v>
      </c>
      <c r="J290" s="115" t="s">
        <v>202</v>
      </c>
      <c r="K290" s="115" t="s">
        <v>202</v>
      </c>
      <c r="L290" s="115" t="s">
        <v>202</v>
      </c>
      <c r="M290" s="115" t="s">
        <v>202</v>
      </c>
      <c r="N290" s="115" t="s">
        <v>202</v>
      </c>
      <c r="O290" s="115" t="s">
        <v>202</v>
      </c>
    </row>
    <row r="291" spans="1:15" x14ac:dyDescent="0.25">
      <c r="A291" s="115">
        <v>337998</v>
      </c>
      <c r="B291" s="115" t="s">
        <v>109</v>
      </c>
      <c r="C291" s="115" t="s">
        <v>202</v>
      </c>
      <c r="E291" s="115" t="s">
        <v>202</v>
      </c>
      <c r="F291" s="115" t="s">
        <v>202</v>
      </c>
      <c r="G291" s="115" t="s">
        <v>202</v>
      </c>
      <c r="H291" s="115" t="s">
        <v>202</v>
      </c>
      <c r="I291" s="115" t="s">
        <v>202</v>
      </c>
      <c r="J291" s="115" t="s">
        <v>202</v>
      </c>
      <c r="K291" s="115" t="s">
        <v>202</v>
      </c>
      <c r="L291" s="115" t="s">
        <v>202</v>
      </c>
      <c r="M291" s="115" t="s">
        <v>202</v>
      </c>
      <c r="N291" s="115" t="s">
        <v>202</v>
      </c>
      <c r="O291" s="115" t="s">
        <v>202</v>
      </c>
    </row>
    <row r="292" spans="1:15" x14ac:dyDescent="0.25">
      <c r="A292" s="115">
        <v>338012</v>
      </c>
      <c r="B292" s="115" t="s">
        <v>109</v>
      </c>
      <c r="C292" s="115" t="s">
        <v>202</v>
      </c>
      <c r="D292" s="115" t="s">
        <v>202</v>
      </c>
      <c r="E292" s="115" t="s">
        <v>202</v>
      </c>
      <c r="G292" s="115" t="s">
        <v>202</v>
      </c>
      <c r="H292" s="115" t="s">
        <v>202</v>
      </c>
      <c r="I292" s="115" t="s">
        <v>202</v>
      </c>
      <c r="J292" s="115" t="s">
        <v>202</v>
      </c>
      <c r="K292" s="115" t="s">
        <v>202</v>
      </c>
      <c r="L292" s="115" t="s">
        <v>202</v>
      </c>
      <c r="M292" s="115" t="s">
        <v>202</v>
      </c>
      <c r="N292" s="115" t="s">
        <v>202</v>
      </c>
      <c r="O292" s="115" t="s">
        <v>202</v>
      </c>
    </row>
    <row r="293" spans="1:15" x14ac:dyDescent="0.25">
      <c r="A293" s="115">
        <v>338079</v>
      </c>
      <c r="B293" s="115" t="s">
        <v>109</v>
      </c>
      <c r="C293" s="115" t="s">
        <v>202</v>
      </c>
      <c r="D293" s="115" t="s">
        <v>202</v>
      </c>
      <c r="E293" s="115" t="s">
        <v>202</v>
      </c>
      <c r="F293" s="115" t="s">
        <v>202</v>
      </c>
      <c r="G293" s="115" t="s">
        <v>202</v>
      </c>
      <c r="I293" s="115" t="s">
        <v>202</v>
      </c>
      <c r="J293" s="115" t="s">
        <v>202</v>
      </c>
      <c r="K293" s="115" t="s">
        <v>202</v>
      </c>
      <c r="L293" s="115" t="s">
        <v>202</v>
      </c>
      <c r="M293" s="115" t="s">
        <v>202</v>
      </c>
      <c r="N293" s="115" t="s">
        <v>202</v>
      </c>
      <c r="O293" s="115" t="s">
        <v>202</v>
      </c>
    </row>
    <row r="294" spans="1:15" x14ac:dyDescent="0.25">
      <c r="A294" s="115">
        <v>338085</v>
      </c>
      <c r="B294" s="115" t="s">
        <v>109</v>
      </c>
      <c r="D294" s="115" t="s">
        <v>202</v>
      </c>
      <c r="E294" s="115" t="s">
        <v>202</v>
      </c>
      <c r="F294" s="115" t="s">
        <v>202</v>
      </c>
      <c r="G294" s="115" t="s">
        <v>202</v>
      </c>
      <c r="H294" s="115" t="s">
        <v>202</v>
      </c>
      <c r="I294" s="115" t="s">
        <v>202</v>
      </c>
      <c r="J294" s="115" t="s">
        <v>202</v>
      </c>
      <c r="K294" s="115" t="s">
        <v>202</v>
      </c>
      <c r="L294" s="115" t="s">
        <v>202</v>
      </c>
      <c r="M294" s="115" t="s">
        <v>202</v>
      </c>
      <c r="N294" s="115" t="s">
        <v>202</v>
      </c>
      <c r="O294" s="115" t="s">
        <v>202</v>
      </c>
    </row>
    <row r="295" spans="1:15" x14ac:dyDescent="0.25">
      <c r="A295" s="115">
        <v>338089</v>
      </c>
      <c r="B295" s="115" t="s">
        <v>109</v>
      </c>
      <c r="C295" s="115" t="s">
        <v>202</v>
      </c>
      <c r="D295" s="115" t="s">
        <v>202</v>
      </c>
      <c r="E295" s="115" t="s">
        <v>202</v>
      </c>
      <c r="F295" s="115" t="s">
        <v>202</v>
      </c>
      <c r="G295" s="115" t="s">
        <v>202</v>
      </c>
      <c r="I295" s="115" t="s">
        <v>202</v>
      </c>
      <c r="J295" s="115" t="s">
        <v>202</v>
      </c>
      <c r="K295" s="115" t="s">
        <v>202</v>
      </c>
      <c r="L295" s="115" t="s">
        <v>202</v>
      </c>
      <c r="M295" s="115" t="s">
        <v>202</v>
      </c>
      <c r="N295" s="115" t="s">
        <v>202</v>
      </c>
      <c r="O295" s="115" t="s">
        <v>202</v>
      </c>
    </row>
    <row r="296" spans="1:15" x14ac:dyDescent="0.25">
      <c r="A296" s="115">
        <v>338097</v>
      </c>
      <c r="B296" s="115" t="s">
        <v>109</v>
      </c>
      <c r="C296" s="115" t="s">
        <v>202</v>
      </c>
      <c r="E296" s="115" t="s">
        <v>202</v>
      </c>
      <c r="F296" s="115" t="s">
        <v>202</v>
      </c>
      <c r="G296" s="115" t="s">
        <v>202</v>
      </c>
      <c r="H296" s="115" t="s">
        <v>202</v>
      </c>
      <c r="I296" s="115" t="s">
        <v>202</v>
      </c>
      <c r="J296" s="115" t="s">
        <v>202</v>
      </c>
      <c r="K296" s="115" t="s">
        <v>202</v>
      </c>
      <c r="L296" s="115" t="s">
        <v>202</v>
      </c>
      <c r="M296" s="115" t="s">
        <v>202</v>
      </c>
      <c r="N296" s="115" t="s">
        <v>202</v>
      </c>
      <c r="O296" s="115" t="s">
        <v>202</v>
      </c>
    </row>
    <row r="297" spans="1:15" x14ac:dyDescent="0.25">
      <c r="A297" s="115">
        <v>338098</v>
      </c>
      <c r="B297" s="115" t="s">
        <v>109</v>
      </c>
      <c r="C297" s="115" t="s">
        <v>202</v>
      </c>
      <c r="E297" s="115" t="s">
        <v>202</v>
      </c>
      <c r="F297" s="115" t="s">
        <v>202</v>
      </c>
      <c r="G297" s="115" t="s">
        <v>202</v>
      </c>
      <c r="H297" s="115" t="s">
        <v>202</v>
      </c>
      <c r="I297" s="115" t="s">
        <v>202</v>
      </c>
      <c r="J297" s="115" t="s">
        <v>202</v>
      </c>
      <c r="K297" s="115" t="s">
        <v>202</v>
      </c>
      <c r="L297" s="115" t="s">
        <v>202</v>
      </c>
      <c r="M297" s="115" t="s">
        <v>202</v>
      </c>
      <c r="N297" s="115" t="s">
        <v>202</v>
      </c>
      <c r="O297" s="115" t="s">
        <v>202</v>
      </c>
    </row>
    <row r="298" spans="1:15" x14ac:dyDescent="0.25">
      <c r="A298" s="115">
        <v>338099</v>
      </c>
      <c r="B298" s="115" t="s">
        <v>109</v>
      </c>
      <c r="C298" s="115" t="s">
        <v>202</v>
      </c>
      <c r="E298" s="115" t="s">
        <v>202</v>
      </c>
      <c r="F298" s="115" t="s">
        <v>202</v>
      </c>
      <c r="G298" s="115" t="s">
        <v>202</v>
      </c>
      <c r="H298" s="115" t="s">
        <v>202</v>
      </c>
      <c r="I298" s="115" t="s">
        <v>202</v>
      </c>
      <c r="J298" s="115" t="s">
        <v>202</v>
      </c>
      <c r="K298" s="115" t="s">
        <v>202</v>
      </c>
      <c r="L298" s="115" t="s">
        <v>202</v>
      </c>
      <c r="M298" s="115" t="s">
        <v>202</v>
      </c>
      <c r="N298" s="115" t="s">
        <v>202</v>
      </c>
      <c r="O298" s="115" t="s">
        <v>202</v>
      </c>
    </row>
    <row r="299" spans="1:15" x14ac:dyDescent="0.25">
      <c r="A299" s="115">
        <v>338123</v>
      </c>
      <c r="B299" s="115" t="s">
        <v>109</v>
      </c>
      <c r="C299" s="115" t="s">
        <v>202</v>
      </c>
      <c r="D299" s="115" t="s">
        <v>202</v>
      </c>
      <c r="E299" s="115" t="s">
        <v>202</v>
      </c>
      <c r="G299" s="115" t="s">
        <v>202</v>
      </c>
      <c r="H299" s="115" t="s">
        <v>202</v>
      </c>
      <c r="I299" s="115" t="s">
        <v>202</v>
      </c>
      <c r="J299" s="115" t="s">
        <v>202</v>
      </c>
      <c r="K299" s="115" t="s">
        <v>202</v>
      </c>
      <c r="L299" s="115" t="s">
        <v>202</v>
      </c>
      <c r="M299" s="115" t="s">
        <v>202</v>
      </c>
      <c r="N299" s="115" t="s">
        <v>202</v>
      </c>
      <c r="O299" s="115" t="s">
        <v>202</v>
      </c>
    </row>
    <row r="300" spans="1:15" x14ac:dyDescent="0.25">
      <c r="A300" s="115">
        <v>338126</v>
      </c>
      <c r="B300" s="115" t="s">
        <v>109</v>
      </c>
      <c r="C300" s="115" t="s">
        <v>202</v>
      </c>
      <c r="D300" s="115" t="s">
        <v>202</v>
      </c>
      <c r="E300" s="115" t="s">
        <v>202</v>
      </c>
      <c r="G300" s="115" t="s">
        <v>202</v>
      </c>
      <c r="H300" s="115" t="s">
        <v>202</v>
      </c>
      <c r="I300" s="115" t="s">
        <v>202</v>
      </c>
      <c r="J300" s="115" t="s">
        <v>202</v>
      </c>
      <c r="K300" s="115" t="s">
        <v>202</v>
      </c>
      <c r="L300" s="115" t="s">
        <v>202</v>
      </c>
      <c r="M300" s="115" t="s">
        <v>202</v>
      </c>
      <c r="N300" s="115" t="s">
        <v>202</v>
      </c>
      <c r="O300" s="115" t="s">
        <v>202</v>
      </c>
    </row>
    <row r="301" spans="1:15" x14ac:dyDescent="0.25">
      <c r="A301" s="115">
        <v>338141</v>
      </c>
      <c r="B301" s="115" t="s">
        <v>109</v>
      </c>
      <c r="C301" s="115" t="s">
        <v>202</v>
      </c>
      <c r="D301" s="115" t="s">
        <v>202</v>
      </c>
      <c r="E301" s="115" t="s">
        <v>202</v>
      </c>
      <c r="F301" s="115" t="s">
        <v>202</v>
      </c>
      <c r="G301" s="115" t="s">
        <v>202</v>
      </c>
      <c r="I301" s="115" t="s">
        <v>202</v>
      </c>
      <c r="J301" s="115" t="s">
        <v>202</v>
      </c>
      <c r="K301" s="115" t="s">
        <v>202</v>
      </c>
      <c r="L301" s="115" t="s">
        <v>202</v>
      </c>
      <c r="M301" s="115" t="s">
        <v>202</v>
      </c>
      <c r="N301" s="115" t="s">
        <v>202</v>
      </c>
      <c r="O301" s="115" t="s">
        <v>202</v>
      </c>
    </row>
    <row r="302" spans="1:15" x14ac:dyDescent="0.25">
      <c r="A302" s="115">
        <v>338152</v>
      </c>
      <c r="B302" s="115" t="s">
        <v>109</v>
      </c>
      <c r="C302" s="115" t="s">
        <v>202</v>
      </c>
      <c r="D302" s="115" t="s">
        <v>202</v>
      </c>
      <c r="F302" s="115" t="s">
        <v>202</v>
      </c>
      <c r="G302" s="115" t="s">
        <v>202</v>
      </c>
      <c r="H302" s="115" t="s">
        <v>202</v>
      </c>
      <c r="I302" s="115" t="s">
        <v>202</v>
      </c>
      <c r="J302" s="115" t="s">
        <v>202</v>
      </c>
      <c r="K302" s="115" t="s">
        <v>202</v>
      </c>
      <c r="L302" s="115" t="s">
        <v>202</v>
      </c>
      <c r="M302" s="115" t="s">
        <v>202</v>
      </c>
      <c r="N302" s="115" t="s">
        <v>202</v>
      </c>
      <c r="O302" s="115" t="s">
        <v>202</v>
      </c>
    </row>
    <row r="303" spans="1:15" x14ac:dyDescent="0.25">
      <c r="A303" s="115">
        <v>338172</v>
      </c>
      <c r="B303" s="115" t="s">
        <v>109</v>
      </c>
      <c r="C303" s="115" t="s">
        <v>202</v>
      </c>
      <c r="E303" s="115" t="s">
        <v>202</v>
      </c>
      <c r="F303" s="115" t="s">
        <v>202</v>
      </c>
      <c r="G303" s="115" t="s">
        <v>202</v>
      </c>
      <c r="H303" s="115" t="s">
        <v>202</v>
      </c>
      <c r="I303" s="115" t="s">
        <v>202</v>
      </c>
      <c r="J303" s="115" t="s">
        <v>202</v>
      </c>
      <c r="K303" s="115" t="s">
        <v>202</v>
      </c>
      <c r="L303" s="115" t="s">
        <v>202</v>
      </c>
      <c r="M303" s="115" t="s">
        <v>202</v>
      </c>
      <c r="N303" s="115" t="s">
        <v>202</v>
      </c>
      <c r="O303" s="115" t="s">
        <v>202</v>
      </c>
    </row>
    <row r="304" spans="1:15" x14ac:dyDescent="0.25">
      <c r="A304" s="115">
        <v>338176</v>
      </c>
      <c r="B304" s="115" t="s">
        <v>109</v>
      </c>
      <c r="C304" s="115" t="s">
        <v>202</v>
      </c>
      <c r="E304" s="115" t="s">
        <v>202</v>
      </c>
      <c r="F304" s="115" t="s">
        <v>202</v>
      </c>
      <c r="G304" s="115" t="s">
        <v>202</v>
      </c>
      <c r="H304" s="115" t="s">
        <v>202</v>
      </c>
      <c r="I304" s="115" t="s">
        <v>202</v>
      </c>
      <c r="J304" s="115" t="s">
        <v>202</v>
      </c>
      <c r="K304" s="115" t="s">
        <v>202</v>
      </c>
      <c r="L304" s="115" t="s">
        <v>202</v>
      </c>
      <c r="M304" s="115" t="s">
        <v>202</v>
      </c>
      <c r="N304" s="115" t="s">
        <v>202</v>
      </c>
      <c r="O304" s="115" t="s">
        <v>202</v>
      </c>
    </row>
    <row r="305" spans="1:15" x14ac:dyDescent="0.25">
      <c r="A305" s="115">
        <v>338194</v>
      </c>
      <c r="B305" s="115" t="s">
        <v>109</v>
      </c>
      <c r="C305" s="115" t="s">
        <v>202</v>
      </c>
      <c r="D305" s="115" t="s">
        <v>202</v>
      </c>
      <c r="F305" s="115" t="s">
        <v>202</v>
      </c>
      <c r="G305" s="115" t="s">
        <v>202</v>
      </c>
      <c r="H305" s="115" t="s">
        <v>202</v>
      </c>
      <c r="I305" s="115" t="s">
        <v>202</v>
      </c>
      <c r="J305" s="115" t="s">
        <v>202</v>
      </c>
      <c r="K305" s="115" t="s">
        <v>202</v>
      </c>
      <c r="L305" s="115" t="s">
        <v>202</v>
      </c>
      <c r="M305" s="115" t="s">
        <v>202</v>
      </c>
      <c r="N305" s="115" t="s">
        <v>202</v>
      </c>
      <c r="O305" s="115" t="s">
        <v>202</v>
      </c>
    </row>
    <row r="306" spans="1:15" x14ac:dyDescent="0.25">
      <c r="A306" s="115">
        <v>338204</v>
      </c>
      <c r="B306" s="115" t="s">
        <v>109</v>
      </c>
      <c r="C306" s="115" t="s">
        <v>202</v>
      </c>
      <c r="D306" s="115" t="s">
        <v>202</v>
      </c>
      <c r="E306" s="115" t="s">
        <v>202</v>
      </c>
      <c r="F306" s="115" t="s">
        <v>202</v>
      </c>
      <c r="H306" s="115" t="s">
        <v>202</v>
      </c>
      <c r="I306" s="115" t="s">
        <v>202</v>
      </c>
      <c r="J306" s="115" t="s">
        <v>202</v>
      </c>
      <c r="K306" s="115" t="s">
        <v>202</v>
      </c>
      <c r="L306" s="115" t="s">
        <v>202</v>
      </c>
      <c r="M306" s="115" t="s">
        <v>202</v>
      </c>
      <c r="N306" s="115" t="s">
        <v>202</v>
      </c>
      <c r="O306" s="115" t="s">
        <v>202</v>
      </c>
    </row>
    <row r="307" spans="1:15" x14ac:dyDescent="0.25">
      <c r="A307" s="115">
        <v>338207</v>
      </c>
      <c r="B307" s="115" t="s">
        <v>109</v>
      </c>
      <c r="C307" s="115" t="s">
        <v>202</v>
      </c>
      <c r="D307" s="115" t="s">
        <v>202</v>
      </c>
      <c r="E307" s="115" t="s">
        <v>202</v>
      </c>
      <c r="F307" s="115" t="s">
        <v>202</v>
      </c>
      <c r="G307" s="115" t="s">
        <v>202</v>
      </c>
      <c r="I307" s="115" t="s">
        <v>202</v>
      </c>
      <c r="J307" s="115" t="s">
        <v>202</v>
      </c>
      <c r="K307" s="115" t="s">
        <v>202</v>
      </c>
      <c r="L307" s="115" t="s">
        <v>202</v>
      </c>
      <c r="M307" s="115" t="s">
        <v>202</v>
      </c>
      <c r="N307" s="115" t="s">
        <v>202</v>
      </c>
      <c r="O307" s="115" t="s">
        <v>202</v>
      </c>
    </row>
    <row r="308" spans="1:15" x14ac:dyDescent="0.25">
      <c r="A308" s="115">
        <v>337948</v>
      </c>
      <c r="B308" s="115" t="s">
        <v>109</v>
      </c>
      <c r="D308" s="115" t="s">
        <v>202</v>
      </c>
      <c r="F308" s="115" t="s">
        <v>202</v>
      </c>
      <c r="G308" s="115" t="s">
        <v>202</v>
      </c>
      <c r="H308" s="115" t="s">
        <v>202</v>
      </c>
      <c r="I308" s="115" t="s">
        <v>202</v>
      </c>
      <c r="J308" s="115" t="s">
        <v>202</v>
      </c>
      <c r="K308" s="115" t="s">
        <v>202</v>
      </c>
      <c r="L308" s="115" t="s">
        <v>202</v>
      </c>
      <c r="M308" s="115" t="s">
        <v>202</v>
      </c>
      <c r="N308" s="115" t="s">
        <v>202</v>
      </c>
      <c r="O308" s="115" t="s">
        <v>202</v>
      </c>
    </row>
    <row r="309" spans="1:15" x14ac:dyDescent="0.25">
      <c r="A309" s="115">
        <v>317869</v>
      </c>
      <c r="B309" s="115" t="s">
        <v>109</v>
      </c>
      <c r="E309" s="115" t="s">
        <v>202</v>
      </c>
      <c r="F309" s="115" t="s">
        <v>202</v>
      </c>
      <c r="G309" s="115" t="s">
        <v>202</v>
      </c>
      <c r="H309" s="115" t="s">
        <v>202</v>
      </c>
      <c r="I309" s="115" t="s">
        <v>202</v>
      </c>
      <c r="J309" s="115" t="s">
        <v>202</v>
      </c>
      <c r="K309" s="115" t="s">
        <v>202</v>
      </c>
      <c r="L309" s="115" t="s">
        <v>202</v>
      </c>
      <c r="M309" s="115" t="s">
        <v>202</v>
      </c>
      <c r="N309" s="115" t="s">
        <v>202</v>
      </c>
      <c r="O309" s="115" t="s">
        <v>202</v>
      </c>
    </row>
    <row r="310" spans="1:15" x14ac:dyDescent="0.25">
      <c r="A310" s="115">
        <v>323229</v>
      </c>
      <c r="B310" s="115" t="s">
        <v>109</v>
      </c>
      <c r="E310" s="115" t="s">
        <v>202</v>
      </c>
      <c r="F310" s="115" t="s">
        <v>202</v>
      </c>
      <c r="G310" s="115" t="s">
        <v>202</v>
      </c>
      <c r="H310" s="115" t="s">
        <v>202</v>
      </c>
      <c r="I310" s="115" t="s">
        <v>202</v>
      </c>
      <c r="J310" s="115" t="s">
        <v>202</v>
      </c>
      <c r="K310" s="115" t="s">
        <v>202</v>
      </c>
      <c r="L310" s="115" t="s">
        <v>202</v>
      </c>
      <c r="M310" s="115" t="s">
        <v>202</v>
      </c>
      <c r="N310" s="115" t="s">
        <v>202</v>
      </c>
      <c r="O310" s="115" t="s">
        <v>202</v>
      </c>
    </row>
    <row r="311" spans="1:15" x14ac:dyDescent="0.25">
      <c r="A311" s="115">
        <v>329019</v>
      </c>
      <c r="B311" s="115" t="s">
        <v>109</v>
      </c>
      <c r="D311" s="115" t="s">
        <v>202</v>
      </c>
      <c r="E311" s="115" t="s">
        <v>202</v>
      </c>
      <c r="F311" s="115" t="s">
        <v>202</v>
      </c>
      <c r="H311" s="115" t="s">
        <v>202</v>
      </c>
      <c r="I311" s="115" t="s">
        <v>202</v>
      </c>
      <c r="J311" s="115" t="s">
        <v>202</v>
      </c>
      <c r="K311" s="115" t="s">
        <v>202</v>
      </c>
      <c r="L311" s="115" t="s">
        <v>202</v>
      </c>
      <c r="M311" s="115" t="s">
        <v>202</v>
      </c>
      <c r="N311" s="115" t="s">
        <v>202</v>
      </c>
      <c r="O311" s="115" t="s">
        <v>202</v>
      </c>
    </row>
    <row r="312" spans="1:15" x14ac:dyDescent="0.25">
      <c r="A312" s="115">
        <v>335600</v>
      </c>
      <c r="B312" s="115" t="s">
        <v>109</v>
      </c>
      <c r="D312" s="115" t="s">
        <v>202</v>
      </c>
      <c r="F312" s="115" t="s">
        <v>202</v>
      </c>
      <c r="G312" s="115" t="s">
        <v>202</v>
      </c>
      <c r="H312" s="115" t="s">
        <v>202</v>
      </c>
      <c r="I312" s="115" t="s">
        <v>202</v>
      </c>
      <c r="J312" s="115" t="s">
        <v>202</v>
      </c>
      <c r="K312" s="115" t="s">
        <v>202</v>
      </c>
      <c r="L312" s="115" t="s">
        <v>202</v>
      </c>
      <c r="M312" s="115" t="s">
        <v>202</v>
      </c>
      <c r="N312" s="115" t="s">
        <v>202</v>
      </c>
      <c r="O312" s="115" t="s">
        <v>202</v>
      </c>
    </row>
    <row r="313" spans="1:15" x14ac:dyDescent="0.25">
      <c r="A313" s="115">
        <v>337329</v>
      </c>
      <c r="B313" s="115" t="s">
        <v>109</v>
      </c>
      <c r="C313" s="115" t="s">
        <v>202</v>
      </c>
      <c r="E313" s="115" t="s">
        <v>202</v>
      </c>
      <c r="F313" s="115" t="s">
        <v>202</v>
      </c>
      <c r="H313" s="115" t="s">
        <v>202</v>
      </c>
      <c r="I313" s="115" t="s">
        <v>202</v>
      </c>
      <c r="J313" s="115" t="s">
        <v>202</v>
      </c>
      <c r="K313" s="115" t="s">
        <v>202</v>
      </c>
      <c r="L313" s="115" t="s">
        <v>202</v>
      </c>
      <c r="M313" s="115" t="s">
        <v>202</v>
      </c>
      <c r="N313" s="115" t="s">
        <v>202</v>
      </c>
      <c r="O313" s="115" t="s">
        <v>202</v>
      </c>
    </row>
    <row r="314" spans="1:15" x14ac:dyDescent="0.25">
      <c r="A314" s="115">
        <v>337353</v>
      </c>
      <c r="B314" s="115" t="s">
        <v>109</v>
      </c>
      <c r="C314" s="115" t="s">
        <v>202</v>
      </c>
      <c r="E314" s="115" t="s">
        <v>202</v>
      </c>
      <c r="G314" s="115" t="s">
        <v>202</v>
      </c>
      <c r="H314" s="115" t="s">
        <v>202</v>
      </c>
      <c r="I314" s="115" t="s">
        <v>202</v>
      </c>
      <c r="J314" s="115" t="s">
        <v>202</v>
      </c>
      <c r="K314" s="115" t="s">
        <v>202</v>
      </c>
      <c r="L314" s="115" t="s">
        <v>202</v>
      </c>
      <c r="M314" s="115" t="s">
        <v>202</v>
      </c>
      <c r="N314" s="115" t="s">
        <v>202</v>
      </c>
      <c r="O314" s="115" t="s">
        <v>202</v>
      </c>
    </row>
    <row r="315" spans="1:15" x14ac:dyDescent="0.25">
      <c r="A315" s="115">
        <v>337367</v>
      </c>
      <c r="B315" s="115" t="s">
        <v>109</v>
      </c>
      <c r="C315" s="115" t="s">
        <v>202</v>
      </c>
      <c r="F315" s="115" t="s">
        <v>202</v>
      </c>
      <c r="G315" s="115" t="s">
        <v>202</v>
      </c>
      <c r="H315" s="115" t="s">
        <v>202</v>
      </c>
      <c r="I315" s="115" t="s">
        <v>202</v>
      </c>
      <c r="J315" s="115" t="s">
        <v>202</v>
      </c>
      <c r="K315" s="115" t="s">
        <v>202</v>
      </c>
      <c r="L315" s="115" t="s">
        <v>202</v>
      </c>
      <c r="M315" s="115" t="s">
        <v>202</v>
      </c>
      <c r="N315" s="115" t="s">
        <v>202</v>
      </c>
      <c r="O315" s="115" t="s">
        <v>202</v>
      </c>
    </row>
    <row r="316" spans="1:15" x14ac:dyDescent="0.25">
      <c r="A316" s="115">
        <v>337463</v>
      </c>
      <c r="B316" s="115" t="s">
        <v>109</v>
      </c>
      <c r="C316" s="115" t="s">
        <v>202</v>
      </c>
      <c r="D316" s="115" t="s">
        <v>202</v>
      </c>
      <c r="G316" s="115" t="s">
        <v>202</v>
      </c>
      <c r="H316" s="115" t="s">
        <v>202</v>
      </c>
      <c r="I316" s="115" t="s">
        <v>202</v>
      </c>
      <c r="J316" s="115" t="s">
        <v>202</v>
      </c>
      <c r="K316" s="115" t="s">
        <v>202</v>
      </c>
      <c r="L316" s="115" t="s">
        <v>202</v>
      </c>
      <c r="M316" s="115" t="s">
        <v>202</v>
      </c>
      <c r="N316" s="115" t="s">
        <v>202</v>
      </c>
      <c r="O316" s="115" t="s">
        <v>202</v>
      </c>
    </row>
    <row r="317" spans="1:15" x14ac:dyDescent="0.25">
      <c r="A317" s="115">
        <v>337536</v>
      </c>
      <c r="B317" s="115" t="s">
        <v>109</v>
      </c>
      <c r="C317" s="115" t="s">
        <v>202</v>
      </c>
      <c r="D317" s="115" t="s">
        <v>202</v>
      </c>
      <c r="E317" s="115" t="s">
        <v>202</v>
      </c>
      <c r="F317" s="115" t="s">
        <v>202</v>
      </c>
      <c r="H317" s="115" t="s">
        <v>202</v>
      </c>
      <c r="J317" s="115" t="s">
        <v>202</v>
      </c>
      <c r="K317" s="115" t="s">
        <v>202</v>
      </c>
      <c r="L317" s="115" t="s">
        <v>202</v>
      </c>
      <c r="M317" s="115" t="s">
        <v>202</v>
      </c>
      <c r="N317" s="115" t="s">
        <v>202</v>
      </c>
      <c r="O317" s="115" t="s">
        <v>202</v>
      </c>
    </row>
    <row r="318" spans="1:15" x14ac:dyDescent="0.25">
      <c r="A318" s="115">
        <v>337600</v>
      </c>
      <c r="B318" s="115" t="s">
        <v>109</v>
      </c>
      <c r="E318" s="115" t="s">
        <v>202</v>
      </c>
      <c r="F318" s="115" t="s">
        <v>202</v>
      </c>
      <c r="G318" s="115" t="s">
        <v>202</v>
      </c>
      <c r="H318" s="115" t="s">
        <v>202</v>
      </c>
      <c r="I318" s="115" t="s">
        <v>202</v>
      </c>
      <c r="J318" s="115" t="s">
        <v>202</v>
      </c>
      <c r="K318" s="115" t="s">
        <v>202</v>
      </c>
      <c r="L318" s="115" t="s">
        <v>202</v>
      </c>
      <c r="M318" s="115" t="s">
        <v>202</v>
      </c>
      <c r="N318" s="115" t="s">
        <v>202</v>
      </c>
      <c r="O318" s="115" t="s">
        <v>202</v>
      </c>
    </row>
    <row r="319" spans="1:15" x14ac:dyDescent="0.25">
      <c r="A319" s="115">
        <v>337602</v>
      </c>
      <c r="B319" s="115" t="s">
        <v>109</v>
      </c>
      <c r="C319" s="115" t="s">
        <v>202</v>
      </c>
      <c r="E319" s="115" t="s">
        <v>202</v>
      </c>
      <c r="F319" s="115" t="s">
        <v>202</v>
      </c>
      <c r="G319" s="115" t="s">
        <v>202</v>
      </c>
      <c r="H319" s="115" t="s">
        <v>202</v>
      </c>
      <c r="J319" s="115" t="s">
        <v>202</v>
      </c>
      <c r="K319" s="115" t="s">
        <v>202</v>
      </c>
      <c r="L319" s="115" t="s">
        <v>202</v>
      </c>
      <c r="M319" s="115" t="s">
        <v>202</v>
      </c>
      <c r="N319" s="115" t="s">
        <v>202</v>
      </c>
      <c r="O319" s="115" t="s">
        <v>202</v>
      </c>
    </row>
    <row r="320" spans="1:15" x14ac:dyDescent="0.25">
      <c r="A320" s="115">
        <v>337643</v>
      </c>
      <c r="B320" s="115" t="s">
        <v>109</v>
      </c>
      <c r="C320" s="115" t="s">
        <v>202</v>
      </c>
      <c r="D320" s="115" t="s">
        <v>202</v>
      </c>
      <c r="G320" s="115" t="s">
        <v>202</v>
      </c>
      <c r="H320" s="115" t="s">
        <v>202</v>
      </c>
      <c r="I320" s="115" t="s">
        <v>202</v>
      </c>
      <c r="J320" s="115" t="s">
        <v>202</v>
      </c>
      <c r="K320" s="115" t="s">
        <v>202</v>
      </c>
      <c r="L320" s="115" t="s">
        <v>202</v>
      </c>
      <c r="M320" s="115" t="s">
        <v>202</v>
      </c>
      <c r="N320" s="115" t="s">
        <v>202</v>
      </c>
      <c r="O320" s="115" t="s">
        <v>202</v>
      </c>
    </row>
    <row r="321" spans="1:15" x14ac:dyDescent="0.25">
      <c r="A321" s="115">
        <v>337671</v>
      </c>
      <c r="B321" s="115" t="s">
        <v>109</v>
      </c>
      <c r="E321" s="115" t="s">
        <v>202</v>
      </c>
      <c r="F321" s="115" t="s">
        <v>202</v>
      </c>
      <c r="G321" s="115" t="s">
        <v>202</v>
      </c>
      <c r="H321" s="115" t="s">
        <v>202</v>
      </c>
      <c r="I321" s="115" t="s">
        <v>202</v>
      </c>
      <c r="J321" s="115" t="s">
        <v>202</v>
      </c>
      <c r="K321" s="115" t="s">
        <v>202</v>
      </c>
      <c r="L321" s="115" t="s">
        <v>202</v>
      </c>
      <c r="M321" s="115" t="s">
        <v>202</v>
      </c>
      <c r="N321" s="115" t="s">
        <v>202</v>
      </c>
      <c r="O321" s="115" t="s">
        <v>202</v>
      </c>
    </row>
    <row r="322" spans="1:15" x14ac:dyDescent="0.25">
      <c r="A322" s="115">
        <v>337687</v>
      </c>
      <c r="B322" s="115" t="s">
        <v>109</v>
      </c>
      <c r="C322" s="115" t="s">
        <v>202</v>
      </c>
      <c r="F322" s="115" t="s">
        <v>202</v>
      </c>
      <c r="G322" s="115" t="s">
        <v>202</v>
      </c>
      <c r="H322" s="115" t="s">
        <v>202</v>
      </c>
      <c r="I322" s="115" t="s">
        <v>202</v>
      </c>
      <c r="J322" s="115" t="s">
        <v>202</v>
      </c>
      <c r="K322" s="115" t="s">
        <v>202</v>
      </c>
      <c r="L322" s="115" t="s">
        <v>202</v>
      </c>
      <c r="M322" s="115" t="s">
        <v>202</v>
      </c>
      <c r="N322" s="115" t="s">
        <v>202</v>
      </c>
      <c r="O322" s="115" t="s">
        <v>202</v>
      </c>
    </row>
    <row r="323" spans="1:15" x14ac:dyDescent="0.25">
      <c r="A323" s="115">
        <v>337689</v>
      </c>
      <c r="B323" s="115" t="s">
        <v>109</v>
      </c>
      <c r="C323" s="115" t="s">
        <v>202</v>
      </c>
      <c r="E323" s="115" t="s">
        <v>202</v>
      </c>
      <c r="F323" s="115" t="s">
        <v>202</v>
      </c>
      <c r="G323" s="115" t="s">
        <v>202</v>
      </c>
      <c r="I323" s="115" t="s">
        <v>202</v>
      </c>
      <c r="J323" s="115" t="s">
        <v>202</v>
      </c>
      <c r="K323" s="115" t="s">
        <v>202</v>
      </c>
      <c r="L323" s="115" t="s">
        <v>202</v>
      </c>
      <c r="M323" s="115" t="s">
        <v>202</v>
      </c>
      <c r="N323" s="115" t="s">
        <v>202</v>
      </c>
      <c r="O323" s="115" t="s">
        <v>202</v>
      </c>
    </row>
    <row r="324" spans="1:15" x14ac:dyDescent="0.25">
      <c r="A324" s="115">
        <v>337738</v>
      </c>
      <c r="B324" s="115" t="s">
        <v>109</v>
      </c>
      <c r="C324" s="115" t="s">
        <v>202</v>
      </c>
      <c r="E324" s="115" t="s">
        <v>202</v>
      </c>
      <c r="F324" s="115" t="s">
        <v>202</v>
      </c>
      <c r="G324" s="115" t="s">
        <v>202</v>
      </c>
      <c r="H324" s="115" t="s">
        <v>202</v>
      </c>
      <c r="I324" s="115" t="s">
        <v>202</v>
      </c>
      <c r="J324" s="115" t="s">
        <v>202</v>
      </c>
      <c r="K324" s="115" t="s">
        <v>202</v>
      </c>
      <c r="L324" s="115" t="s">
        <v>202</v>
      </c>
      <c r="N324" s="115" t="s">
        <v>202</v>
      </c>
      <c r="O324" s="115" t="s">
        <v>202</v>
      </c>
    </row>
    <row r="325" spans="1:15" x14ac:dyDescent="0.25">
      <c r="A325" s="115">
        <v>337745</v>
      </c>
      <c r="B325" s="115" t="s">
        <v>109</v>
      </c>
      <c r="C325" s="115" t="s">
        <v>202</v>
      </c>
      <c r="D325" s="115" t="s">
        <v>202</v>
      </c>
      <c r="E325" s="115" t="s">
        <v>202</v>
      </c>
      <c r="F325" s="115" t="s">
        <v>202</v>
      </c>
      <c r="H325" s="115" t="s">
        <v>202</v>
      </c>
      <c r="J325" s="115" t="s">
        <v>202</v>
      </c>
      <c r="K325" s="115" t="s">
        <v>202</v>
      </c>
      <c r="L325" s="115" t="s">
        <v>202</v>
      </c>
      <c r="M325" s="115" t="s">
        <v>202</v>
      </c>
      <c r="N325" s="115" t="s">
        <v>202</v>
      </c>
      <c r="O325" s="115" t="s">
        <v>202</v>
      </c>
    </row>
    <row r="326" spans="1:15" x14ac:dyDescent="0.25">
      <c r="A326" s="115">
        <v>337749</v>
      </c>
      <c r="B326" s="115" t="s">
        <v>109</v>
      </c>
      <c r="D326" s="115" t="s">
        <v>202</v>
      </c>
      <c r="F326" s="115" t="s">
        <v>202</v>
      </c>
      <c r="G326" s="115" t="s">
        <v>202</v>
      </c>
      <c r="H326" s="115" t="s">
        <v>202</v>
      </c>
      <c r="I326" s="115" t="s">
        <v>202</v>
      </c>
      <c r="J326" s="115" t="s">
        <v>202</v>
      </c>
      <c r="K326" s="115" t="s">
        <v>202</v>
      </c>
      <c r="L326" s="115" t="s">
        <v>202</v>
      </c>
      <c r="M326" s="115" t="s">
        <v>202</v>
      </c>
      <c r="N326" s="115" t="s">
        <v>202</v>
      </c>
      <c r="O326" s="115" t="s">
        <v>202</v>
      </c>
    </row>
    <row r="327" spans="1:15" x14ac:dyDescent="0.25">
      <c r="A327" s="115">
        <v>337752</v>
      </c>
      <c r="B327" s="115" t="s">
        <v>109</v>
      </c>
      <c r="C327" s="115" t="s">
        <v>202</v>
      </c>
      <c r="E327" s="115" t="s">
        <v>202</v>
      </c>
      <c r="F327" s="115" t="s">
        <v>202</v>
      </c>
      <c r="G327" s="115" t="s">
        <v>202</v>
      </c>
      <c r="H327" s="115" t="s">
        <v>202</v>
      </c>
      <c r="J327" s="115" t="s">
        <v>202</v>
      </c>
      <c r="K327" s="115" t="s">
        <v>202</v>
      </c>
      <c r="L327" s="115" t="s">
        <v>202</v>
      </c>
      <c r="M327" s="115" t="s">
        <v>202</v>
      </c>
      <c r="N327" s="115" t="s">
        <v>202</v>
      </c>
      <c r="O327" s="115" t="s">
        <v>202</v>
      </c>
    </row>
    <row r="328" spans="1:15" x14ac:dyDescent="0.25">
      <c r="A328" s="115">
        <v>337774</v>
      </c>
      <c r="B328" s="115" t="s">
        <v>109</v>
      </c>
      <c r="C328" s="115" t="s">
        <v>202</v>
      </c>
      <c r="D328" s="115" t="s">
        <v>202</v>
      </c>
      <c r="E328" s="115" t="s">
        <v>202</v>
      </c>
      <c r="H328" s="115" t="s">
        <v>202</v>
      </c>
      <c r="I328" s="115" t="s">
        <v>202</v>
      </c>
      <c r="J328" s="115" t="s">
        <v>202</v>
      </c>
      <c r="K328" s="115" t="s">
        <v>202</v>
      </c>
      <c r="L328" s="115" t="s">
        <v>202</v>
      </c>
      <c r="M328" s="115" t="s">
        <v>202</v>
      </c>
      <c r="N328" s="115" t="s">
        <v>202</v>
      </c>
      <c r="O328" s="115" t="s">
        <v>202</v>
      </c>
    </row>
    <row r="329" spans="1:15" x14ac:dyDescent="0.25">
      <c r="A329" s="115">
        <v>337882</v>
      </c>
      <c r="B329" s="115" t="s">
        <v>109</v>
      </c>
      <c r="C329" s="115" t="s">
        <v>202</v>
      </c>
      <c r="D329" s="115" t="s">
        <v>202</v>
      </c>
      <c r="E329" s="115" t="s">
        <v>202</v>
      </c>
      <c r="G329" s="115" t="s">
        <v>202</v>
      </c>
      <c r="I329" s="115" t="s">
        <v>202</v>
      </c>
      <c r="J329" s="115" t="s">
        <v>202</v>
      </c>
      <c r="K329" s="115" t="s">
        <v>202</v>
      </c>
      <c r="L329" s="115" t="s">
        <v>202</v>
      </c>
      <c r="M329" s="115" t="s">
        <v>202</v>
      </c>
      <c r="N329" s="115" t="s">
        <v>202</v>
      </c>
      <c r="O329" s="115" t="s">
        <v>202</v>
      </c>
    </row>
    <row r="330" spans="1:15" x14ac:dyDescent="0.25">
      <c r="A330" s="115">
        <v>337910</v>
      </c>
      <c r="B330" s="115" t="s">
        <v>109</v>
      </c>
      <c r="C330" s="115" t="s">
        <v>202</v>
      </c>
      <c r="E330" s="115" t="s">
        <v>202</v>
      </c>
      <c r="F330" s="115" t="s">
        <v>202</v>
      </c>
      <c r="H330" s="115" t="s">
        <v>202</v>
      </c>
      <c r="I330" s="115" t="s">
        <v>202</v>
      </c>
      <c r="J330" s="115" t="s">
        <v>202</v>
      </c>
      <c r="K330" s="115" t="s">
        <v>202</v>
      </c>
      <c r="L330" s="115" t="s">
        <v>202</v>
      </c>
      <c r="M330" s="115" t="s">
        <v>202</v>
      </c>
      <c r="N330" s="115" t="s">
        <v>202</v>
      </c>
      <c r="O330" s="115" t="s">
        <v>202</v>
      </c>
    </row>
    <row r="331" spans="1:15" x14ac:dyDescent="0.25">
      <c r="A331" s="115">
        <v>337971</v>
      </c>
      <c r="B331" s="115" t="s">
        <v>109</v>
      </c>
      <c r="D331" s="115" t="s">
        <v>202</v>
      </c>
      <c r="E331" s="115" t="s">
        <v>202</v>
      </c>
      <c r="G331" s="115" t="s">
        <v>202</v>
      </c>
      <c r="H331" s="115" t="s">
        <v>202</v>
      </c>
      <c r="I331" s="115" t="s">
        <v>202</v>
      </c>
      <c r="J331" s="115" t="s">
        <v>202</v>
      </c>
      <c r="K331" s="115" t="s">
        <v>202</v>
      </c>
      <c r="L331" s="115" t="s">
        <v>202</v>
      </c>
      <c r="M331" s="115" t="s">
        <v>202</v>
      </c>
      <c r="N331" s="115" t="s">
        <v>202</v>
      </c>
      <c r="O331" s="115" t="s">
        <v>202</v>
      </c>
    </row>
    <row r="332" spans="1:15" x14ac:dyDescent="0.25">
      <c r="A332" s="115">
        <v>337982</v>
      </c>
      <c r="B332" s="115" t="s">
        <v>109</v>
      </c>
      <c r="C332" s="115" t="s">
        <v>202</v>
      </c>
      <c r="E332" s="115" t="s">
        <v>202</v>
      </c>
      <c r="F332" s="115" t="s">
        <v>202</v>
      </c>
      <c r="G332" s="115" t="s">
        <v>202</v>
      </c>
      <c r="I332" s="115" t="s">
        <v>202</v>
      </c>
      <c r="J332" s="115" t="s">
        <v>202</v>
      </c>
      <c r="K332" s="115" t="s">
        <v>202</v>
      </c>
      <c r="L332" s="115" t="s">
        <v>202</v>
      </c>
      <c r="M332" s="115" t="s">
        <v>202</v>
      </c>
      <c r="N332" s="115" t="s">
        <v>202</v>
      </c>
      <c r="O332" s="115" t="s">
        <v>202</v>
      </c>
    </row>
    <row r="333" spans="1:15" x14ac:dyDescent="0.25">
      <c r="A333" s="115">
        <v>337986</v>
      </c>
      <c r="B333" s="115" t="s">
        <v>109</v>
      </c>
      <c r="E333" s="115" t="s">
        <v>202</v>
      </c>
      <c r="F333" s="115" t="s">
        <v>202</v>
      </c>
      <c r="G333" s="115" t="s">
        <v>202</v>
      </c>
      <c r="H333" s="115" t="s">
        <v>202</v>
      </c>
      <c r="I333" s="115" t="s">
        <v>202</v>
      </c>
      <c r="J333" s="115" t="s">
        <v>202</v>
      </c>
      <c r="K333" s="115" t="s">
        <v>202</v>
      </c>
      <c r="L333" s="115" t="s">
        <v>202</v>
      </c>
      <c r="M333" s="115" t="s">
        <v>202</v>
      </c>
      <c r="N333" s="115" t="s">
        <v>202</v>
      </c>
      <c r="O333" s="115" t="s">
        <v>202</v>
      </c>
    </row>
    <row r="334" spans="1:15" x14ac:dyDescent="0.25">
      <c r="A334" s="115">
        <v>338058</v>
      </c>
      <c r="B334" s="115" t="s">
        <v>109</v>
      </c>
      <c r="C334" s="115" t="s">
        <v>202</v>
      </c>
      <c r="E334" s="115" t="s">
        <v>202</v>
      </c>
      <c r="F334" s="115" t="s">
        <v>202</v>
      </c>
      <c r="H334" s="115" t="s">
        <v>202</v>
      </c>
      <c r="I334" s="115" t="s">
        <v>202</v>
      </c>
      <c r="J334" s="115" t="s">
        <v>202</v>
      </c>
      <c r="K334" s="115" t="s">
        <v>202</v>
      </c>
      <c r="L334" s="115" t="s">
        <v>202</v>
      </c>
      <c r="M334" s="115" t="s">
        <v>202</v>
      </c>
      <c r="N334" s="115" t="s">
        <v>202</v>
      </c>
      <c r="O334" s="115" t="s">
        <v>202</v>
      </c>
    </row>
    <row r="335" spans="1:15" x14ac:dyDescent="0.25">
      <c r="A335" s="115">
        <v>338061</v>
      </c>
      <c r="B335" s="115" t="s">
        <v>109</v>
      </c>
      <c r="C335" s="115" t="s">
        <v>202</v>
      </c>
      <c r="E335" s="115" t="s">
        <v>202</v>
      </c>
      <c r="G335" s="115" t="s">
        <v>202</v>
      </c>
      <c r="H335" s="115" t="s">
        <v>202</v>
      </c>
      <c r="I335" s="115" t="s">
        <v>202</v>
      </c>
      <c r="J335" s="115" t="s">
        <v>202</v>
      </c>
      <c r="K335" s="115" t="s">
        <v>202</v>
      </c>
      <c r="L335" s="115" t="s">
        <v>202</v>
      </c>
      <c r="M335" s="115" t="s">
        <v>202</v>
      </c>
      <c r="N335" s="115" t="s">
        <v>202</v>
      </c>
      <c r="O335" s="115" t="s">
        <v>202</v>
      </c>
    </row>
    <row r="336" spans="1:15" x14ac:dyDescent="0.25">
      <c r="A336" s="115">
        <v>338117</v>
      </c>
      <c r="B336" s="115" t="s">
        <v>109</v>
      </c>
      <c r="C336" s="115" t="s">
        <v>202</v>
      </c>
      <c r="D336" s="115" t="s">
        <v>202</v>
      </c>
      <c r="E336" s="115" t="s">
        <v>202</v>
      </c>
      <c r="H336" s="115" t="s">
        <v>202</v>
      </c>
      <c r="I336" s="115" t="s">
        <v>202</v>
      </c>
      <c r="J336" s="115" t="s">
        <v>202</v>
      </c>
      <c r="K336" s="115" t="s">
        <v>202</v>
      </c>
      <c r="L336" s="115" t="s">
        <v>202</v>
      </c>
      <c r="M336" s="115" t="s">
        <v>202</v>
      </c>
      <c r="N336" s="115" t="s">
        <v>202</v>
      </c>
      <c r="O336" s="115" t="s">
        <v>202</v>
      </c>
    </row>
    <row r="337" spans="1:15" x14ac:dyDescent="0.25">
      <c r="A337" s="115">
        <v>338139</v>
      </c>
      <c r="B337" s="115" t="s">
        <v>109</v>
      </c>
      <c r="C337" s="115" t="s">
        <v>202</v>
      </c>
      <c r="D337" s="115" t="s">
        <v>202</v>
      </c>
      <c r="E337" s="115" t="s">
        <v>202</v>
      </c>
      <c r="G337" s="115" t="s">
        <v>202</v>
      </c>
      <c r="H337" s="115" t="s">
        <v>202</v>
      </c>
      <c r="I337" s="115" t="s">
        <v>202</v>
      </c>
      <c r="J337" s="115" t="s">
        <v>202</v>
      </c>
      <c r="K337" s="115" t="s">
        <v>202</v>
      </c>
      <c r="M337" s="115" t="s">
        <v>202</v>
      </c>
      <c r="N337" s="115" t="s">
        <v>202</v>
      </c>
      <c r="O337" s="115" t="s">
        <v>202</v>
      </c>
    </row>
    <row r="338" spans="1:15" x14ac:dyDescent="0.25">
      <c r="A338" s="115">
        <v>338190</v>
      </c>
      <c r="B338" s="115" t="s">
        <v>109</v>
      </c>
      <c r="C338" s="115" t="s">
        <v>202</v>
      </c>
      <c r="D338" s="115" t="s">
        <v>202</v>
      </c>
      <c r="E338" s="115" t="s">
        <v>202</v>
      </c>
      <c r="F338" s="115" t="s">
        <v>202</v>
      </c>
      <c r="H338" s="115" t="s">
        <v>202</v>
      </c>
      <c r="J338" s="115" t="s">
        <v>202</v>
      </c>
      <c r="K338" s="115" t="s">
        <v>202</v>
      </c>
      <c r="L338" s="115" t="s">
        <v>202</v>
      </c>
      <c r="M338" s="115" t="s">
        <v>202</v>
      </c>
      <c r="N338" s="115" t="s">
        <v>202</v>
      </c>
      <c r="O338" s="115" t="s">
        <v>202</v>
      </c>
    </row>
    <row r="339" spans="1:15" x14ac:dyDescent="0.25">
      <c r="A339" s="115">
        <v>335560</v>
      </c>
      <c r="B339" s="115" t="s">
        <v>109</v>
      </c>
      <c r="D339" s="115" t="s">
        <v>202</v>
      </c>
      <c r="F339" s="115" t="s">
        <v>202</v>
      </c>
      <c r="H339" s="115" t="s">
        <v>202</v>
      </c>
      <c r="I339" s="115" t="s">
        <v>202</v>
      </c>
      <c r="J339" s="115" t="s">
        <v>202</v>
      </c>
      <c r="K339" s="115" t="s">
        <v>202</v>
      </c>
      <c r="L339" s="115" t="s">
        <v>202</v>
      </c>
      <c r="M339" s="115" t="s">
        <v>202</v>
      </c>
      <c r="N339" s="115" t="s">
        <v>202</v>
      </c>
      <c r="O339" s="115" t="s">
        <v>202</v>
      </c>
    </row>
    <row r="340" spans="1:15" x14ac:dyDescent="0.25">
      <c r="A340" s="115">
        <v>326660</v>
      </c>
      <c r="B340" s="115" t="s">
        <v>109</v>
      </c>
      <c r="C340" s="115" t="s">
        <v>202</v>
      </c>
      <c r="D340" s="115" t="s">
        <v>202</v>
      </c>
      <c r="G340" s="115" t="s">
        <v>202</v>
      </c>
      <c r="H340" s="115" t="s">
        <v>202</v>
      </c>
      <c r="I340" s="115" t="s">
        <v>202</v>
      </c>
      <c r="J340" s="115" t="s">
        <v>202</v>
      </c>
      <c r="K340" s="115" t="s">
        <v>202</v>
      </c>
      <c r="M340" s="115" t="s">
        <v>202</v>
      </c>
      <c r="N340" s="115" t="s">
        <v>202</v>
      </c>
      <c r="O340" s="115" t="s">
        <v>202</v>
      </c>
    </row>
    <row r="341" spans="1:15" x14ac:dyDescent="0.25">
      <c r="A341" s="115">
        <v>337406</v>
      </c>
      <c r="B341" s="115" t="s">
        <v>109</v>
      </c>
      <c r="C341" s="115" t="s">
        <v>202</v>
      </c>
      <c r="E341" s="115" t="s">
        <v>202</v>
      </c>
      <c r="F341" s="115" t="s">
        <v>202</v>
      </c>
      <c r="G341" s="115" t="s">
        <v>202</v>
      </c>
      <c r="J341" s="115" t="s">
        <v>202</v>
      </c>
      <c r="K341" s="115" t="s">
        <v>202</v>
      </c>
      <c r="L341" s="115" t="s">
        <v>202</v>
      </c>
      <c r="M341" s="115" t="s">
        <v>202</v>
      </c>
      <c r="N341" s="115" t="s">
        <v>202</v>
      </c>
      <c r="O341" s="115" t="s">
        <v>202</v>
      </c>
    </row>
    <row r="342" spans="1:15" x14ac:dyDescent="0.25">
      <c r="A342" s="115">
        <v>337453</v>
      </c>
      <c r="B342" s="115" t="s">
        <v>109</v>
      </c>
      <c r="C342" s="115" t="s">
        <v>202</v>
      </c>
      <c r="F342" s="115" t="s">
        <v>202</v>
      </c>
      <c r="H342" s="115" t="s">
        <v>202</v>
      </c>
      <c r="I342" s="115" t="s">
        <v>202</v>
      </c>
      <c r="J342" s="115" t="s">
        <v>202</v>
      </c>
      <c r="K342" s="115" t="s">
        <v>202</v>
      </c>
      <c r="L342" s="115" t="s">
        <v>202</v>
      </c>
      <c r="M342" s="115" t="s">
        <v>202</v>
      </c>
      <c r="N342" s="115" t="s">
        <v>202</v>
      </c>
      <c r="O342" s="115" t="s">
        <v>202</v>
      </c>
    </row>
    <row r="343" spans="1:15" x14ac:dyDescent="0.25">
      <c r="A343" s="115">
        <v>337585</v>
      </c>
      <c r="B343" s="115" t="s">
        <v>109</v>
      </c>
      <c r="C343" s="115" t="s">
        <v>202</v>
      </c>
      <c r="F343" s="115" t="s">
        <v>202</v>
      </c>
      <c r="H343" s="115" t="s">
        <v>202</v>
      </c>
      <c r="I343" s="115" t="s">
        <v>202</v>
      </c>
      <c r="J343" s="115" t="s">
        <v>202</v>
      </c>
      <c r="K343" s="115" t="s">
        <v>202</v>
      </c>
      <c r="L343" s="115" t="s">
        <v>202</v>
      </c>
      <c r="M343" s="115" t="s">
        <v>202</v>
      </c>
      <c r="N343" s="115" t="s">
        <v>202</v>
      </c>
      <c r="O343" s="115" t="s">
        <v>202</v>
      </c>
    </row>
    <row r="344" spans="1:15" x14ac:dyDescent="0.25">
      <c r="A344" s="115">
        <v>337670</v>
      </c>
      <c r="B344" s="115" t="s">
        <v>109</v>
      </c>
      <c r="C344" s="115" t="s">
        <v>202</v>
      </c>
      <c r="D344" s="115" t="s">
        <v>202</v>
      </c>
      <c r="E344" s="115" t="s">
        <v>202</v>
      </c>
      <c r="G344" s="115" t="s">
        <v>202</v>
      </c>
      <c r="J344" s="115" t="s">
        <v>202</v>
      </c>
      <c r="K344" s="115" t="s">
        <v>202</v>
      </c>
      <c r="L344" s="115" t="s">
        <v>202</v>
      </c>
      <c r="M344" s="115" t="s">
        <v>202</v>
      </c>
      <c r="N344" s="115" t="s">
        <v>202</v>
      </c>
      <c r="O344" s="115" t="s">
        <v>202</v>
      </c>
    </row>
    <row r="345" spans="1:15" x14ac:dyDescent="0.25">
      <c r="A345" s="115">
        <v>337673</v>
      </c>
      <c r="B345" s="115" t="s">
        <v>109</v>
      </c>
      <c r="C345" s="115" t="s">
        <v>202</v>
      </c>
      <c r="D345" s="115" t="s">
        <v>202</v>
      </c>
      <c r="E345" s="115" t="s">
        <v>202</v>
      </c>
      <c r="F345" s="115" t="s">
        <v>202</v>
      </c>
      <c r="I345" s="115" t="s">
        <v>202</v>
      </c>
      <c r="J345" s="115" t="s">
        <v>202</v>
      </c>
      <c r="K345" s="115" t="s">
        <v>202</v>
      </c>
      <c r="L345" s="115" t="s">
        <v>202</v>
      </c>
      <c r="N345" s="115" t="s">
        <v>202</v>
      </c>
      <c r="O345" s="115" t="s">
        <v>202</v>
      </c>
    </row>
    <row r="346" spans="1:15" x14ac:dyDescent="0.25">
      <c r="A346" s="115">
        <v>337674</v>
      </c>
      <c r="B346" s="115" t="s">
        <v>109</v>
      </c>
      <c r="D346" s="115" t="s">
        <v>202</v>
      </c>
      <c r="F346" s="115" t="s">
        <v>202</v>
      </c>
      <c r="G346" s="115" t="s">
        <v>202</v>
      </c>
      <c r="H346" s="115" t="s">
        <v>202</v>
      </c>
      <c r="I346" s="115" t="s">
        <v>202</v>
      </c>
      <c r="K346" s="115" t="s">
        <v>202</v>
      </c>
      <c r="L346" s="115" t="s">
        <v>202</v>
      </c>
      <c r="M346" s="115" t="s">
        <v>202</v>
      </c>
      <c r="N346" s="115" t="s">
        <v>202</v>
      </c>
      <c r="O346" s="115" t="s">
        <v>202</v>
      </c>
    </row>
    <row r="347" spans="1:15" x14ac:dyDescent="0.25">
      <c r="A347" s="115">
        <v>337686</v>
      </c>
      <c r="B347" s="115" t="s">
        <v>109</v>
      </c>
      <c r="C347" s="115" t="s">
        <v>202</v>
      </c>
      <c r="F347" s="115" t="s">
        <v>202</v>
      </c>
      <c r="G347" s="115" t="s">
        <v>202</v>
      </c>
      <c r="H347" s="115" t="s">
        <v>202</v>
      </c>
      <c r="J347" s="115" t="s">
        <v>202</v>
      </c>
      <c r="K347" s="115" t="s">
        <v>202</v>
      </c>
      <c r="L347" s="115" t="s">
        <v>202</v>
      </c>
      <c r="M347" s="115" t="s">
        <v>202</v>
      </c>
      <c r="N347" s="115" t="s">
        <v>202</v>
      </c>
      <c r="O347" s="115" t="s">
        <v>202</v>
      </c>
    </row>
    <row r="348" spans="1:15" x14ac:dyDescent="0.25">
      <c r="A348" s="115">
        <v>337696</v>
      </c>
      <c r="B348" s="115" t="s">
        <v>109</v>
      </c>
      <c r="C348" s="115" t="s">
        <v>202</v>
      </c>
      <c r="E348" s="115" t="s">
        <v>202</v>
      </c>
      <c r="F348" s="115" t="s">
        <v>202</v>
      </c>
      <c r="G348" s="115" t="s">
        <v>202</v>
      </c>
      <c r="J348" s="115" t="s">
        <v>202</v>
      </c>
      <c r="K348" s="115" t="s">
        <v>202</v>
      </c>
      <c r="L348" s="115" t="s">
        <v>202</v>
      </c>
      <c r="M348" s="115" t="s">
        <v>202</v>
      </c>
      <c r="N348" s="115" t="s">
        <v>202</v>
      </c>
      <c r="O348" s="115" t="s">
        <v>202</v>
      </c>
    </row>
    <row r="349" spans="1:15" x14ac:dyDescent="0.25">
      <c r="A349" s="115">
        <v>337706</v>
      </c>
      <c r="B349" s="115" t="s">
        <v>109</v>
      </c>
      <c r="C349" s="115" t="s">
        <v>202</v>
      </c>
      <c r="D349" s="115" t="s">
        <v>202</v>
      </c>
      <c r="H349" s="115" t="s">
        <v>202</v>
      </c>
      <c r="I349" s="115" t="s">
        <v>202</v>
      </c>
      <c r="J349" s="115" t="s">
        <v>202</v>
      </c>
      <c r="K349" s="115" t="s">
        <v>202</v>
      </c>
      <c r="L349" s="115" t="s">
        <v>202</v>
      </c>
      <c r="M349" s="115" t="s">
        <v>202</v>
      </c>
      <c r="N349" s="115" t="s">
        <v>202</v>
      </c>
      <c r="O349" s="115" t="s">
        <v>202</v>
      </c>
    </row>
    <row r="350" spans="1:15" x14ac:dyDescent="0.25">
      <c r="A350" s="115">
        <v>337793</v>
      </c>
      <c r="B350" s="115" t="s">
        <v>109</v>
      </c>
      <c r="C350" s="115" t="s">
        <v>202</v>
      </c>
      <c r="D350" s="115" t="s">
        <v>202</v>
      </c>
      <c r="F350" s="115" t="s">
        <v>202</v>
      </c>
      <c r="G350" s="115" t="s">
        <v>202</v>
      </c>
      <c r="J350" s="115" t="s">
        <v>202</v>
      </c>
      <c r="K350" s="115" t="s">
        <v>202</v>
      </c>
      <c r="L350" s="115" t="s">
        <v>202</v>
      </c>
      <c r="M350" s="115" t="s">
        <v>202</v>
      </c>
      <c r="N350" s="115" t="s">
        <v>202</v>
      </c>
      <c r="O350" s="115" t="s">
        <v>202</v>
      </c>
    </row>
    <row r="351" spans="1:15" x14ac:dyDescent="0.25">
      <c r="A351" s="115">
        <v>337812</v>
      </c>
      <c r="B351" s="115" t="s">
        <v>109</v>
      </c>
      <c r="C351" s="115" t="s">
        <v>202</v>
      </c>
      <c r="E351" s="115" t="s">
        <v>202</v>
      </c>
      <c r="F351" s="115" t="s">
        <v>202</v>
      </c>
      <c r="H351" s="115" t="s">
        <v>202</v>
      </c>
      <c r="J351" s="115" t="s">
        <v>202</v>
      </c>
      <c r="K351" s="115" t="s">
        <v>202</v>
      </c>
      <c r="L351" s="115" t="s">
        <v>202</v>
      </c>
      <c r="M351" s="115" t="s">
        <v>202</v>
      </c>
      <c r="N351" s="115" t="s">
        <v>202</v>
      </c>
      <c r="O351" s="115" t="s">
        <v>202</v>
      </c>
    </row>
    <row r="352" spans="1:15" x14ac:dyDescent="0.25">
      <c r="A352" s="115">
        <v>337819</v>
      </c>
      <c r="B352" s="115" t="s">
        <v>109</v>
      </c>
      <c r="C352" s="115" t="s">
        <v>202</v>
      </c>
      <c r="D352" s="115" t="s">
        <v>202</v>
      </c>
      <c r="F352" s="115" t="s">
        <v>202</v>
      </c>
      <c r="G352" s="115" t="s">
        <v>202</v>
      </c>
      <c r="J352" s="115" t="s">
        <v>202</v>
      </c>
      <c r="K352" s="115" t="s">
        <v>202</v>
      </c>
      <c r="L352" s="115" t="s">
        <v>202</v>
      </c>
      <c r="M352" s="115" t="s">
        <v>202</v>
      </c>
      <c r="N352" s="115" t="s">
        <v>202</v>
      </c>
      <c r="O352" s="115" t="s">
        <v>202</v>
      </c>
    </row>
    <row r="353" spans="1:15" x14ac:dyDescent="0.25">
      <c r="A353" s="115">
        <v>337833</v>
      </c>
      <c r="B353" s="115" t="s">
        <v>109</v>
      </c>
      <c r="C353" s="115" t="s">
        <v>202</v>
      </c>
      <c r="E353" s="115" t="s">
        <v>202</v>
      </c>
      <c r="F353" s="115" t="s">
        <v>202</v>
      </c>
      <c r="G353" s="115" t="s">
        <v>202</v>
      </c>
      <c r="J353" s="115" t="s">
        <v>202</v>
      </c>
      <c r="K353" s="115" t="s">
        <v>202</v>
      </c>
      <c r="L353" s="115" t="s">
        <v>202</v>
      </c>
      <c r="M353" s="115" t="s">
        <v>202</v>
      </c>
      <c r="N353" s="115" t="s">
        <v>202</v>
      </c>
      <c r="O353" s="115" t="s">
        <v>202</v>
      </c>
    </row>
    <row r="354" spans="1:15" x14ac:dyDescent="0.25">
      <c r="A354" s="115">
        <v>337848</v>
      </c>
      <c r="B354" s="115" t="s">
        <v>109</v>
      </c>
      <c r="C354" s="115" t="s">
        <v>202</v>
      </c>
      <c r="F354" s="115" t="s">
        <v>202</v>
      </c>
      <c r="H354" s="115" t="s">
        <v>202</v>
      </c>
      <c r="I354" s="115" t="s">
        <v>202</v>
      </c>
      <c r="J354" s="115" t="s">
        <v>202</v>
      </c>
      <c r="K354" s="115" t="s">
        <v>202</v>
      </c>
      <c r="L354" s="115" t="s">
        <v>202</v>
      </c>
      <c r="M354" s="115" t="s">
        <v>202</v>
      </c>
      <c r="N354" s="115" t="s">
        <v>202</v>
      </c>
      <c r="O354" s="115" t="s">
        <v>202</v>
      </c>
    </row>
    <row r="355" spans="1:15" x14ac:dyDescent="0.25">
      <c r="A355" s="115">
        <v>337857</v>
      </c>
      <c r="B355" s="115" t="s">
        <v>109</v>
      </c>
      <c r="C355" s="115" t="s">
        <v>202</v>
      </c>
      <c r="D355" s="115" t="s">
        <v>202</v>
      </c>
      <c r="E355" s="115" t="s">
        <v>202</v>
      </c>
      <c r="F355" s="115" t="s">
        <v>202</v>
      </c>
      <c r="G355" s="115" t="s">
        <v>202</v>
      </c>
      <c r="H355" s="115" t="s">
        <v>202</v>
      </c>
      <c r="J355" s="115" t="s">
        <v>202</v>
      </c>
      <c r="M355" s="115" t="s">
        <v>202</v>
      </c>
      <c r="N355" s="115" t="s">
        <v>202</v>
      </c>
      <c r="O355" s="115" t="s">
        <v>202</v>
      </c>
    </row>
    <row r="356" spans="1:15" x14ac:dyDescent="0.25">
      <c r="A356" s="115">
        <v>337896</v>
      </c>
      <c r="B356" s="115" t="s">
        <v>109</v>
      </c>
      <c r="C356" s="115" t="s">
        <v>202</v>
      </c>
      <c r="F356" s="115" t="s">
        <v>202</v>
      </c>
      <c r="H356" s="115" t="s">
        <v>202</v>
      </c>
      <c r="I356" s="115" t="s">
        <v>202</v>
      </c>
      <c r="J356" s="115" t="s">
        <v>202</v>
      </c>
      <c r="K356" s="115" t="s">
        <v>202</v>
      </c>
      <c r="L356" s="115" t="s">
        <v>202</v>
      </c>
      <c r="M356" s="115" t="s">
        <v>202</v>
      </c>
      <c r="N356" s="115" t="s">
        <v>202</v>
      </c>
      <c r="O356" s="115" t="s">
        <v>202</v>
      </c>
    </row>
    <row r="357" spans="1:15" x14ac:dyDescent="0.25">
      <c r="A357" s="115">
        <v>337908</v>
      </c>
      <c r="B357" s="115" t="s">
        <v>109</v>
      </c>
      <c r="C357" s="115" t="s">
        <v>202</v>
      </c>
      <c r="F357" s="115" t="s">
        <v>202</v>
      </c>
      <c r="G357" s="115" t="s">
        <v>202</v>
      </c>
      <c r="I357" s="115" t="s">
        <v>202</v>
      </c>
      <c r="J357" s="115" t="s">
        <v>202</v>
      </c>
      <c r="K357" s="115" t="s">
        <v>202</v>
      </c>
      <c r="L357" s="115" t="s">
        <v>202</v>
      </c>
      <c r="M357" s="115" t="s">
        <v>202</v>
      </c>
      <c r="N357" s="115" t="s">
        <v>202</v>
      </c>
      <c r="O357" s="115" t="s">
        <v>202</v>
      </c>
    </row>
    <row r="358" spans="1:15" x14ac:dyDescent="0.25">
      <c r="A358" s="115">
        <v>338032</v>
      </c>
      <c r="B358" s="115" t="s">
        <v>109</v>
      </c>
      <c r="E358" s="115" t="s">
        <v>202</v>
      </c>
      <c r="G358" s="115" t="s">
        <v>202</v>
      </c>
      <c r="H358" s="115" t="s">
        <v>202</v>
      </c>
      <c r="I358" s="115" t="s">
        <v>202</v>
      </c>
      <c r="J358" s="115" t="s">
        <v>202</v>
      </c>
      <c r="K358" s="115" t="s">
        <v>202</v>
      </c>
      <c r="L358" s="115" t="s">
        <v>202</v>
      </c>
      <c r="M358" s="115" t="s">
        <v>202</v>
      </c>
      <c r="N358" s="115" t="s">
        <v>202</v>
      </c>
      <c r="O358" s="115" t="s">
        <v>202</v>
      </c>
    </row>
    <row r="359" spans="1:15" x14ac:dyDescent="0.25">
      <c r="A359" s="115">
        <v>338053</v>
      </c>
      <c r="B359" s="115" t="s">
        <v>109</v>
      </c>
      <c r="C359" s="115" t="s">
        <v>202</v>
      </c>
      <c r="F359" s="115" t="s">
        <v>202</v>
      </c>
      <c r="H359" s="115" t="s">
        <v>202</v>
      </c>
      <c r="I359" s="115" t="s">
        <v>202</v>
      </c>
      <c r="J359" s="115" t="s">
        <v>202</v>
      </c>
      <c r="K359" s="115" t="s">
        <v>202</v>
      </c>
      <c r="L359" s="115" t="s">
        <v>202</v>
      </c>
      <c r="M359" s="115" t="s">
        <v>202</v>
      </c>
      <c r="N359" s="115" t="s">
        <v>202</v>
      </c>
      <c r="O359" s="115" t="s">
        <v>202</v>
      </c>
    </row>
    <row r="360" spans="1:15" x14ac:dyDescent="0.25">
      <c r="A360" s="115">
        <v>338063</v>
      </c>
      <c r="B360" s="115" t="s">
        <v>109</v>
      </c>
      <c r="F360" s="115" t="s">
        <v>202</v>
      </c>
      <c r="G360" s="115" t="s">
        <v>202</v>
      </c>
      <c r="H360" s="115" t="s">
        <v>202</v>
      </c>
      <c r="I360" s="115" t="s">
        <v>202</v>
      </c>
      <c r="J360" s="115" t="s">
        <v>202</v>
      </c>
      <c r="K360" s="115" t="s">
        <v>202</v>
      </c>
      <c r="L360" s="115" t="s">
        <v>202</v>
      </c>
      <c r="M360" s="115" t="s">
        <v>202</v>
      </c>
      <c r="N360" s="115" t="s">
        <v>202</v>
      </c>
      <c r="O360" s="115" t="s">
        <v>202</v>
      </c>
    </row>
    <row r="361" spans="1:15" x14ac:dyDescent="0.25">
      <c r="A361" s="115">
        <v>338182</v>
      </c>
      <c r="B361" s="115" t="s">
        <v>109</v>
      </c>
      <c r="D361" s="115" t="s">
        <v>202</v>
      </c>
      <c r="E361" s="115" t="s">
        <v>202</v>
      </c>
      <c r="H361" s="115" t="s">
        <v>202</v>
      </c>
      <c r="I361" s="115" t="s">
        <v>202</v>
      </c>
      <c r="J361" s="115" t="s">
        <v>202</v>
      </c>
      <c r="K361" s="115" t="s">
        <v>202</v>
      </c>
      <c r="L361" s="115" t="s">
        <v>202</v>
      </c>
      <c r="M361" s="115" t="s">
        <v>202</v>
      </c>
      <c r="N361" s="115" t="s">
        <v>202</v>
      </c>
      <c r="O361" s="115" t="s">
        <v>202</v>
      </c>
    </row>
    <row r="362" spans="1:15" x14ac:dyDescent="0.25">
      <c r="A362" s="115">
        <v>338202</v>
      </c>
      <c r="B362" s="115" t="s">
        <v>109</v>
      </c>
      <c r="C362" s="115" t="s">
        <v>202</v>
      </c>
      <c r="E362" s="115" t="s">
        <v>202</v>
      </c>
      <c r="F362" s="115" t="s">
        <v>202</v>
      </c>
      <c r="H362" s="115" t="s">
        <v>202</v>
      </c>
      <c r="J362" s="115" t="s">
        <v>202</v>
      </c>
      <c r="K362" s="115" t="s">
        <v>202</v>
      </c>
      <c r="L362" s="115" t="s">
        <v>202</v>
      </c>
      <c r="M362" s="115" t="s">
        <v>202</v>
      </c>
      <c r="N362" s="115" t="s">
        <v>202</v>
      </c>
      <c r="O362" s="115" t="s">
        <v>202</v>
      </c>
    </row>
    <row r="363" spans="1:15" x14ac:dyDescent="0.25">
      <c r="A363" s="115">
        <v>338206</v>
      </c>
      <c r="B363" s="115" t="s">
        <v>109</v>
      </c>
      <c r="C363" s="115" t="s">
        <v>202</v>
      </c>
      <c r="D363" s="115" t="s">
        <v>202</v>
      </c>
      <c r="E363" s="115" t="s">
        <v>202</v>
      </c>
      <c r="I363" s="115" t="s">
        <v>202</v>
      </c>
      <c r="J363" s="115" t="s">
        <v>202</v>
      </c>
      <c r="K363" s="115" t="s">
        <v>202</v>
      </c>
      <c r="L363" s="115" t="s">
        <v>202</v>
      </c>
      <c r="M363" s="115" t="s">
        <v>202</v>
      </c>
      <c r="N363" s="115" t="s">
        <v>202</v>
      </c>
      <c r="O363" s="115" t="s">
        <v>202</v>
      </c>
    </row>
    <row r="364" spans="1:15" x14ac:dyDescent="0.25">
      <c r="A364" s="115">
        <v>338209</v>
      </c>
      <c r="B364" s="115" t="s">
        <v>109</v>
      </c>
      <c r="C364" s="115" t="s">
        <v>202</v>
      </c>
      <c r="E364" s="115" t="s">
        <v>202</v>
      </c>
      <c r="G364" s="115" t="s">
        <v>202</v>
      </c>
      <c r="H364" s="115" t="s">
        <v>202</v>
      </c>
      <c r="I364" s="115" t="s">
        <v>202</v>
      </c>
      <c r="K364" s="115" t="s">
        <v>202</v>
      </c>
      <c r="L364" s="115" t="s">
        <v>202</v>
      </c>
      <c r="M364" s="115" t="s">
        <v>202</v>
      </c>
      <c r="N364" s="115" t="s">
        <v>202</v>
      </c>
      <c r="O364" s="115" t="s">
        <v>202</v>
      </c>
    </row>
    <row r="365" spans="1:15" x14ac:dyDescent="0.25">
      <c r="A365" s="115">
        <v>338305</v>
      </c>
      <c r="B365" s="115" t="s">
        <v>109</v>
      </c>
      <c r="C365" s="115" t="s">
        <v>202</v>
      </c>
      <c r="E365" s="115" t="s">
        <v>202</v>
      </c>
      <c r="H365" s="115" t="s">
        <v>202</v>
      </c>
      <c r="I365" s="115" t="s">
        <v>202</v>
      </c>
      <c r="J365" s="115" t="s">
        <v>202</v>
      </c>
      <c r="K365" s="115" t="s">
        <v>202</v>
      </c>
      <c r="L365" s="115" t="s">
        <v>202</v>
      </c>
      <c r="M365" s="115" t="s">
        <v>202</v>
      </c>
      <c r="N365" s="115" t="s">
        <v>202</v>
      </c>
      <c r="O365" s="115" t="s">
        <v>202</v>
      </c>
    </row>
    <row r="366" spans="1:15" x14ac:dyDescent="0.25">
      <c r="A366" s="115">
        <v>338168</v>
      </c>
      <c r="B366" s="115" t="s">
        <v>109</v>
      </c>
      <c r="C366" s="115" t="s">
        <v>202</v>
      </c>
      <c r="E366" s="115" t="s">
        <v>202</v>
      </c>
      <c r="H366" s="115" t="s">
        <v>202</v>
      </c>
      <c r="I366" s="115" t="s">
        <v>202</v>
      </c>
      <c r="J366" s="115" t="s">
        <v>202</v>
      </c>
      <c r="K366" s="115" t="s">
        <v>202</v>
      </c>
      <c r="L366" s="115" t="s">
        <v>202</v>
      </c>
      <c r="M366" s="115" t="s">
        <v>202</v>
      </c>
      <c r="N366" s="115" t="s">
        <v>202</v>
      </c>
      <c r="O366" s="115" t="s">
        <v>202</v>
      </c>
    </row>
    <row r="367" spans="1:15" x14ac:dyDescent="0.25">
      <c r="A367" s="115">
        <v>337354</v>
      </c>
      <c r="B367" s="115" t="s">
        <v>109</v>
      </c>
      <c r="D367" s="115" t="s">
        <v>202</v>
      </c>
      <c r="F367" s="115" t="s">
        <v>202</v>
      </c>
      <c r="G367" s="115" t="s">
        <v>202</v>
      </c>
      <c r="H367" s="115" t="s">
        <v>202</v>
      </c>
      <c r="K367" s="115" t="s">
        <v>202</v>
      </c>
      <c r="L367" s="115" t="s">
        <v>202</v>
      </c>
      <c r="M367" s="115" t="s">
        <v>202</v>
      </c>
      <c r="N367" s="115" t="s">
        <v>202</v>
      </c>
      <c r="O367" s="115" t="s">
        <v>202</v>
      </c>
    </row>
    <row r="368" spans="1:15" x14ac:dyDescent="0.25">
      <c r="A368" s="115">
        <v>337398</v>
      </c>
      <c r="B368" s="115" t="s">
        <v>109</v>
      </c>
      <c r="C368" s="115" t="s">
        <v>202</v>
      </c>
      <c r="F368" s="115" t="s">
        <v>202</v>
      </c>
      <c r="I368" s="115" t="s">
        <v>202</v>
      </c>
      <c r="J368" s="115" t="s">
        <v>202</v>
      </c>
      <c r="K368" s="115" t="s">
        <v>202</v>
      </c>
      <c r="L368" s="115" t="s">
        <v>202</v>
      </c>
      <c r="M368" s="115" t="s">
        <v>202</v>
      </c>
      <c r="N368" s="115" t="s">
        <v>202</v>
      </c>
      <c r="O368" s="115" t="s">
        <v>202</v>
      </c>
    </row>
    <row r="369" spans="1:15" x14ac:dyDescent="0.25">
      <c r="A369" s="115">
        <v>337515</v>
      </c>
      <c r="B369" s="115" t="s">
        <v>109</v>
      </c>
      <c r="D369" s="115" t="s">
        <v>202</v>
      </c>
      <c r="E369" s="115" t="s">
        <v>202</v>
      </c>
      <c r="G369" s="115" t="s">
        <v>202</v>
      </c>
      <c r="J369" s="115" t="s">
        <v>202</v>
      </c>
      <c r="K369" s="115" t="s">
        <v>202</v>
      </c>
      <c r="L369" s="115" t="s">
        <v>202</v>
      </c>
      <c r="M369" s="115" t="s">
        <v>202</v>
      </c>
      <c r="N369" s="115" t="s">
        <v>202</v>
      </c>
      <c r="O369" s="115" t="s">
        <v>202</v>
      </c>
    </row>
    <row r="370" spans="1:15" x14ac:dyDescent="0.25">
      <c r="A370" s="115">
        <v>337619</v>
      </c>
      <c r="B370" s="115" t="s">
        <v>109</v>
      </c>
      <c r="C370" s="115" t="s">
        <v>202</v>
      </c>
      <c r="F370" s="115" t="s">
        <v>202</v>
      </c>
      <c r="G370" s="115" t="s">
        <v>202</v>
      </c>
      <c r="H370" s="115" t="s">
        <v>202</v>
      </c>
      <c r="I370" s="115" t="s">
        <v>202</v>
      </c>
      <c r="K370" s="115" t="s">
        <v>202</v>
      </c>
      <c r="M370" s="115" t="s">
        <v>202</v>
      </c>
      <c r="N370" s="115" t="s">
        <v>202</v>
      </c>
      <c r="O370" s="115" t="s">
        <v>202</v>
      </c>
    </row>
    <row r="371" spans="1:15" x14ac:dyDescent="0.25">
      <c r="A371" s="115">
        <v>337780</v>
      </c>
      <c r="B371" s="115" t="s">
        <v>109</v>
      </c>
      <c r="C371" s="115" t="s">
        <v>202</v>
      </c>
      <c r="D371" s="115" t="s">
        <v>202</v>
      </c>
      <c r="G371" s="115" t="s">
        <v>202</v>
      </c>
      <c r="I371" s="115" t="s">
        <v>202</v>
      </c>
      <c r="J371" s="115" t="s">
        <v>202</v>
      </c>
      <c r="K371" s="115" t="s">
        <v>202</v>
      </c>
      <c r="M371" s="115" t="s">
        <v>202</v>
      </c>
      <c r="N371" s="115" t="s">
        <v>202</v>
      </c>
      <c r="O371" s="115" t="s">
        <v>202</v>
      </c>
    </row>
    <row r="372" spans="1:15" x14ac:dyDescent="0.25">
      <c r="A372" s="115">
        <v>337795</v>
      </c>
      <c r="B372" s="115" t="s">
        <v>109</v>
      </c>
      <c r="C372" s="115" t="s">
        <v>202</v>
      </c>
      <c r="G372" s="115" t="s">
        <v>202</v>
      </c>
      <c r="I372" s="115" t="s">
        <v>202</v>
      </c>
      <c r="J372" s="115" t="s">
        <v>202</v>
      </c>
      <c r="K372" s="115" t="s">
        <v>202</v>
      </c>
      <c r="L372" s="115" t="s">
        <v>202</v>
      </c>
      <c r="M372" s="115" t="s">
        <v>202</v>
      </c>
      <c r="N372" s="115" t="s">
        <v>202</v>
      </c>
      <c r="O372" s="115" t="s">
        <v>202</v>
      </c>
    </row>
    <row r="373" spans="1:15" x14ac:dyDescent="0.25">
      <c r="A373" s="115">
        <v>337850</v>
      </c>
      <c r="B373" s="115" t="s">
        <v>109</v>
      </c>
      <c r="F373" s="115" t="s">
        <v>202</v>
      </c>
      <c r="G373" s="115" t="s">
        <v>202</v>
      </c>
      <c r="I373" s="115" t="s">
        <v>202</v>
      </c>
      <c r="J373" s="115" t="s">
        <v>202</v>
      </c>
      <c r="K373" s="115" t="s">
        <v>202</v>
      </c>
      <c r="L373" s="115" t="s">
        <v>202</v>
      </c>
      <c r="M373" s="115" t="s">
        <v>202</v>
      </c>
      <c r="N373" s="115" t="s">
        <v>202</v>
      </c>
      <c r="O373" s="115" t="s">
        <v>202</v>
      </c>
    </row>
    <row r="374" spans="1:15" x14ac:dyDescent="0.25">
      <c r="A374" s="115">
        <v>337889</v>
      </c>
      <c r="B374" s="115" t="s">
        <v>109</v>
      </c>
      <c r="C374" s="115" t="s">
        <v>202</v>
      </c>
      <c r="D374" s="115" t="s">
        <v>202</v>
      </c>
      <c r="F374" s="115" t="s">
        <v>202</v>
      </c>
      <c r="G374" s="115" t="s">
        <v>202</v>
      </c>
      <c r="J374" s="115" t="s">
        <v>202</v>
      </c>
      <c r="K374" s="115" t="s">
        <v>202</v>
      </c>
      <c r="L374" s="115" t="s">
        <v>202</v>
      </c>
      <c r="M374" s="115" t="s">
        <v>202</v>
      </c>
      <c r="O374" s="115" t="s">
        <v>202</v>
      </c>
    </row>
    <row r="375" spans="1:15" x14ac:dyDescent="0.25">
      <c r="A375" s="115">
        <v>337918</v>
      </c>
      <c r="B375" s="115" t="s">
        <v>109</v>
      </c>
      <c r="C375" s="115" t="s">
        <v>202</v>
      </c>
      <c r="D375" s="115" t="s">
        <v>202</v>
      </c>
      <c r="H375" s="115" t="s">
        <v>202</v>
      </c>
      <c r="J375" s="115" t="s">
        <v>202</v>
      </c>
      <c r="K375" s="115" t="s">
        <v>202</v>
      </c>
      <c r="L375" s="115" t="s">
        <v>202</v>
      </c>
      <c r="M375" s="115" t="s">
        <v>202</v>
      </c>
      <c r="N375" s="115" t="s">
        <v>202</v>
      </c>
      <c r="O375" s="115" t="s">
        <v>202</v>
      </c>
    </row>
    <row r="376" spans="1:15" x14ac:dyDescent="0.25">
      <c r="A376" s="115">
        <v>337956</v>
      </c>
      <c r="B376" s="115" t="s">
        <v>109</v>
      </c>
      <c r="E376" s="115" t="s">
        <v>202</v>
      </c>
      <c r="G376" s="115" t="s">
        <v>202</v>
      </c>
      <c r="I376" s="115" t="s">
        <v>202</v>
      </c>
      <c r="J376" s="115" t="s">
        <v>202</v>
      </c>
      <c r="K376" s="115" t="s">
        <v>202</v>
      </c>
      <c r="L376" s="115" t="s">
        <v>202</v>
      </c>
      <c r="M376" s="115" t="s">
        <v>202</v>
      </c>
      <c r="N376" s="115" t="s">
        <v>202</v>
      </c>
      <c r="O376" s="115" t="s">
        <v>202</v>
      </c>
    </row>
    <row r="377" spans="1:15" x14ac:dyDescent="0.25">
      <c r="A377" s="115">
        <v>338140</v>
      </c>
      <c r="B377" s="115" t="s">
        <v>109</v>
      </c>
      <c r="C377" s="115" t="s">
        <v>202</v>
      </c>
      <c r="G377" s="115" t="s">
        <v>202</v>
      </c>
      <c r="H377" s="115" t="s">
        <v>202</v>
      </c>
      <c r="I377" s="115" t="s">
        <v>202</v>
      </c>
      <c r="J377" s="115" t="s">
        <v>202</v>
      </c>
      <c r="K377" s="115" t="s">
        <v>202</v>
      </c>
      <c r="M377" s="115" t="s">
        <v>202</v>
      </c>
      <c r="N377" s="115" t="s">
        <v>202</v>
      </c>
      <c r="O377" s="115" t="s">
        <v>202</v>
      </c>
    </row>
    <row r="378" spans="1:15" x14ac:dyDescent="0.25">
      <c r="A378" s="115">
        <v>338169</v>
      </c>
      <c r="B378" s="115" t="s">
        <v>109</v>
      </c>
      <c r="C378" s="115" t="s">
        <v>202</v>
      </c>
      <c r="E378" s="115" t="s">
        <v>202</v>
      </c>
      <c r="F378" s="115" t="s">
        <v>202</v>
      </c>
      <c r="J378" s="115" t="s">
        <v>202</v>
      </c>
      <c r="K378" s="115" t="s">
        <v>202</v>
      </c>
      <c r="L378" s="115" t="s">
        <v>202</v>
      </c>
      <c r="M378" s="115" t="s">
        <v>202</v>
      </c>
      <c r="N378" s="115" t="s">
        <v>202</v>
      </c>
      <c r="O378" s="115" t="s">
        <v>202</v>
      </c>
    </row>
    <row r="379" spans="1:15" x14ac:dyDescent="0.25">
      <c r="A379" s="115">
        <v>338313</v>
      </c>
      <c r="B379" s="115" t="s">
        <v>109</v>
      </c>
      <c r="C379" s="115" t="s">
        <v>202</v>
      </c>
      <c r="E379" s="115" t="s">
        <v>202</v>
      </c>
      <c r="F379" s="115" t="s">
        <v>202</v>
      </c>
      <c r="I379" s="115" t="s">
        <v>202</v>
      </c>
      <c r="J379" s="115" t="s">
        <v>202</v>
      </c>
      <c r="K379" s="115" t="s">
        <v>202</v>
      </c>
      <c r="M379" s="115" t="s">
        <v>202</v>
      </c>
      <c r="N379" s="115" t="s">
        <v>202</v>
      </c>
      <c r="O379" s="115" t="s">
        <v>202</v>
      </c>
    </row>
    <row r="380" spans="1:15" x14ac:dyDescent="0.25">
      <c r="A380" s="115">
        <v>337537</v>
      </c>
      <c r="B380" s="115" t="s">
        <v>109</v>
      </c>
      <c r="C380" s="115" t="s">
        <v>202</v>
      </c>
      <c r="D380" s="115" t="s">
        <v>202</v>
      </c>
      <c r="F380" s="115" t="s">
        <v>202</v>
      </c>
      <c r="H380" s="115" t="s">
        <v>202</v>
      </c>
      <c r="K380" s="115" t="s">
        <v>202</v>
      </c>
      <c r="M380" s="115" t="s">
        <v>202</v>
      </c>
      <c r="N380" s="115" t="s">
        <v>202</v>
      </c>
      <c r="O380" s="115" t="s">
        <v>202</v>
      </c>
    </row>
    <row r="381" spans="1:15" x14ac:dyDescent="0.25">
      <c r="A381" s="115">
        <v>337644</v>
      </c>
      <c r="B381" s="115" t="s">
        <v>109</v>
      </c>
      <c r="C381" s="115" t="s">
        <v>202</v>
      </c>
      <c r="F381" s="115" t="s">
        <v>202</v>
      </c>
      <c r="G381" s="115" t="s">
        <v>202</v>
      </c>
      <c r="J381" s="115" t="s">
        <v>202</v>
      </c>
      <c r="K381" s="115" t="s">
        <v>202</v>
      </c>
      <c r="L381" s="115" t="s">
        <v>202</v>
      </c>
      <c r="M381" s="115" t="s">
        <v>202</v>
      </c>
      <c r="O381" s="115" t="s">
        <v>202</v>
      </c>
    </row>
    <row r="382" spans="1:15" x14ac:dyDescent="0.25">
      <c r="A382" s="115">
        <v>337341</v>
      </c>
      <c r="B382" s="115" t="s">
        <v>109</v>
      </c>
      <c r="C382" s="115" t="s">
        <v>202</v>
      </c>
      <c r="F382" s="115" t="s">
        <v>202</v>
      </c>
      <c r="I382" s="115" t="s">
        <v>202</v>
      </c>
      <c r="J382" s="115" t="s">
        <v>202</v>
      </c>
      <c r="K382" s="115" t="s">
        <v>202</v>
      </c>
      <c r="L382" s="115" t="s">
        <v>202</v>
      </c>
      <c r="N382" s="115" t="s">
        <v>202</v>
      </c>
      <c r="O382" s="115" t="s">
        <v>202</v>
      </c>
    </row>
    <row r="383" spans="1:15" x14ac:dyDescent="0.25">
      <c r="A383" s="115">
        <v>337347</v>
      </c>
      <c r="B383" s="115" t="s">
        <v>109</v>
      </c>
      <c r="C383" s="115" t="s">
        <v>202</v>
      </c>
      <c r="D383" s="115" t="s">
        <v>202</v>
      </c>
      <c r="G383" s="115" t="s">
        <v>202</v>
      </c>
      <c r="I383" s="115" t="s">
        <v>202</v>
      </c>
      <c r="K383" s="115" t="s">
        <v>202</v>
      </c>
      <c r="M383" s="115" t="s">
        <v>202</v>
      </c>
      <c r="N383" s="115" t="s">
        <v>202</v>
      </c>
      <c r="O383" s="115" t="s">
        <v>202</v>
      </c>
    </row>
    <row r="384" spans="1:15" x14ac:dyDescent="0.25">
      <c r="A384" s="115">
        <v>337363</v>
      </c>
      <c r="B384" s="115" t="s">
        <v>109</v>
      </c>
      <c r="C384" s="115" t="s">
        <v>202</v>
      </c>
      <c r="G384" s="115" t="s">
        <v>202</v>
      </c>
      <c r="J384" s="115" t="s">
        <v>202</v>
      </c>
      <c r="K384" s="115" t="s">
        <v>202</v>
      </c>
      <c r="L384" s="115" t="s">
        <v>202</v>
      </c>
      <c r="M384" s="115" t="s">
        <v>202</v>
      </c>
      <c r="N384" s="115" t="s">
        <v>202</v>
      </c>
      <c r="O384" s="115" t="s">
        <v>202</v>
      </c>
    </row>
    <row r="385" spans="1:15" x14ac:dyDescent="0.25">
      <c r="A385" s="115">
        <v>337411</v>
      </c>
      <c r="B385" s="115" t="s">
        <v>109</v>
      </c>
      <c r="D385" s="115" t="s">
        <v>202</v>
      </c>
      <c r="E385" s="115" t="s">
        <v>202</v>
      </c>
      <c r="F385" s="115" t="s">
        <v>202</v>
      </c>
      <c r="G385" s="115" t="s">
        <v>202</v>
      </c>
      <c r="K385" s="115" t="s">
        <v>202</v>
      </c>
      <c r="L385" s="115" t="s">
        <v>202</v>
      </c>
      <c r="M385" s="115" t="s">
        <v>202</v>
      </c>
      <c r="O385" s="115" t="s">
        <v>202</v>
      </c>
    </row>
    <row r="386" spans="1:15" x14ac:dyDescent="0.25">
      <c r="A386" s="115">
        <v>337455</v>
      </c>
      <c r="B386" s="115" t="s">
        <v>109</v>
      </c>
      <c r="C386" s="115" t="s">
        <v>202</v>
      </c>
      <c r="D386" s="115" t="s">
        <v>202</v>
      </c>
      <c r="J386" s="115" t="s">
        <v>202</v>
      </c>
      <c r="K386" s="115" t="s">
        <v>202</v>
      </c>
      <c r="L386" s="115" t="s">
        <v>202</v>
      </c>
      <c r="M386" s="115" t="s">
        <v>202</v>
      </c>
      <c r="N386" s="115" t="s">
        <v>202</v>
      </c>
      <c r="O386" s="115" t="s">
        <v>202</v>
      </c>
    </row>
    <row r="387" spans="1:15" x14ac:dyDescent="0.25">
      <c r="A387" s="115">
        <v>337458</v>
      </c>
      <c r="B387" s="115" t="s">
        <v>109</v>
      </c>
      <c r="D387" s="115" t="s">
        <v>202</v>
      </c>
      <c r="F387" s="115" t="s">
        <v>202</v>
      </c>
      <c r="J387" s="115" t="s">
        <v>202</v>
      </c>
      <c r="K387" s="115" t="s">
        <v>202</v>
      </c>
      <c r="L387" s="115" t="s">
        <v>202</v>
      </c>
      <c r="M387" s="115" t="s">
        <v>202</v>
      </c>
      <c r="N387" s="115" t="s">
        <v>202</v>
      </c>
      <c r="O387" s="115" t="s">
        <v>202</v>
      </c>
    </row>
    <row r="388" spans="1:15" x14ac:dyDescent="0.25">
      <c r="A388" s="115">
        <v>337502</v>
      </c>
      <c r="B388" s="115" t="s">
        <v>109</v>
      </c>
      <c r="C388" s="115" t="s">
        <v>202</v>
      </c>
      <c r="G388" s="115" t="s">
        <v>202</v>
      </c>
      <c r="I388" s="115" t="s">
        <v>202</v>
      </c>
      <c r="J388" s="115" t="s">
        <v>202</v>
      </c>
      <c r="K388" s="115" t="s">
        <v>202</v>
      </c>
      <c r="L388" s="115" t="s">
        <v>202</v>
      </c>
      <c r="M388" s="115" t="s">
        <v>202</v>
      </c>
      <c r="O388" s="115" t="s">
        <v>202</v>
      </c>
    </row>
    <row r="389" spans="1:15" x14ac:dyDescent="0.25">
      <c r="A389" s="115">
        <v>337503</v>
      </c>
      <c r="B389" s="115" t="s">
        <v>109</v>
      </c>
      <c r="C389" s="115" t="s">
        <v>202</v>
      </c>
      <c r="F389" s="115" t="s">
        <v>202</v>
      </c>
      <c r="G389" s="115" t="s">
        <v>202</v>
      </c>
      <c r="I389" s="115" t="s">
        <v>202</v>
      </c>
      <c r="J389" s="115" t="s">
        <v>202</v>
      </c>
      <c r="K389" s="115" t="s">
        <v>202</v>
      </c>
      <c r="N389" s="115" t="s">
        <v>202</v>
      </c>
      <c r="O389" s="115" t="s">
        <v>202</v>
      </c>
    </row>
    <row r="390" spans="1:15" x14ac:dyDescent="0.25">
      <c r="A390" s="115">
        <v>337544</v>
      </c>
      <c r="B390" s="115" t="s">
        <v>109</v>
      </c>
      <c r="C390" s="115" t="s">
        <v>202</v>
      </c>
      <c r="F390" s="115" t="s">
        <v>202</v>
      </c>
      <c r="I390" s="115" t="s">
        <v>202</v>
      </c>
      <c r="K390" s="115" t="s">
        <v>202</v>
      </c>
      <c r="L390" s="115" t="s">
        <v>202</v>
      </c>
      <c r="M390" s="115" t="s">
        <v>202</v>
      </c>
      <c r="N390" s="115" t="s">
        <v>202</v>
      </c>
      <c r="O390" s="115" t="s">
        <v>202</v>
      </c>
    </row>
    <row r="391" spans="1:15" x14ac:dyDescent="0.25">
      <c r="A391" s="115">
        <v>337554</v>
      </c>
      <c r="B391" s="115" t="s">
        <v>109</v>
      </c>
      <c r="F391" s="115" t="s">
        <v>202</v>
      </c>
      <c r="I391" s="115" t="s">
        <v>202</v>
      </c>
      <c r="J391" s="115" t="s">
        <v>202</v>
      </c>
      <c r="K391" s="115" t="s">
        <v>202</v>
      </c>
      <c r="L391" s="115" t="s">
        <v>202</v>
      </c>
      <c r="M391" s="115" t="s">
        <v>202</v>
      </c>
      <c r="N391" s="115" t="s">
        <v>202</v>
      </c>
      <c r="O391" s="115" t="s">
        <v>202</v>
      </c>
    </row>
    <row r="392" spans="1:15" x14ac:dyDescent="0.25">
      <c r="A392" s="115">
        <v>337634</v>
      </c>
      <c r="B392" s="115" t="s">
        <v>109</v>
      </c>
      <c r="C392" s="115" t="s">
        <v>202</v>
      </c>
      <c r="F392" s="115" t="s">
        <v>202</v>
      </c>
      <c r="J392" s="115" t="s">
        <v>202</v>
      </c>
      <c r="K392" s="115" t="s">
        <v>202</v>
      </c>
      <c r="L392" s="115" t="s">
        <v>202</v>
      </c>
      <c r="M392" s="115" t="s">
        <v>202</v>
      </c>
      <c r="N392" s="115" t="s">
        <v>202</v>
      </c>
      <c r="O392" s="115" t="s">
        <v>202</v>
      </c>
    </row>
    <row r="393" spans="1:15" x14ac:dyDescent="0.25">
      <c r="A393" s="115">
        <v>337656</v>
      </c>
      <c r="B393" s="115" t="s">
        <v>109</v>
      </c>
      <c r="C393" s="115" t="s">
        <v>202</v>
      </c>
      <c r="E393" s="115" t="s">
        <v>202</v>
      </c>
      <c r="I393" s="115" t="s">
        <v>202</v>
      </c>
      <c r="K393" s="115" t="s">
        <v>202</v>
      </c>
      <c r="L393" s="115" t="s">
        <v>202</v>
      </c>
      <c r="M393" s="115" t="s">
        <v>202</v>
      </c>
      <c r="N393" s="115" t="s">
        <v>202</v>
      </c>
      <c r="O393" s="115" t="s">
        <v>202</v>
      </c>
    </row>
    <row r="394" spans="1:15" x14ac:dyDescent="0.25">
      <c r="A394" s="115">
        <v>337725</v>
      </c>
      <c r="B394" s="115" t="s">
        <v>109</v>
      </c>
      <c r="C394" s="115" t="s">
        <v>202</v>
      </c>
      <c r="E394" s="115" t="s">
        <v>202</v>
      </c>
      <c r="G394" s="115" t="s">
        <v>202</v>
      </c>
      <c r="I394" s="115" t="s">
        <v>202</v>
      </c>
      <c r="J394" s="115" t="s">
        <v>202</v>
      </c>
      <c r="K394" s="115" t="s">
        <v>202</v>
      </c>
      <c r="M394" s="115" t="s">
        <v>202</v>
      </c>
      <c r="O394" s="115" t="s">
        <v>202</v>
      </c>
    </row>
    <row r="395" spans="1:15" x14ac:dyDescent="0.25">
      <c r="A395" s="115">
        <v>337802</v>
      </c>
      <c r="B395" s="115" t="s">
        <v>109</v>
      </c>
      <c r="G395" s="115" t="s">
        <v>202</v>
      </c>
      <c r="H395" s="115" t="s">
        <v>202</v>
      </c>
      <c r="J395" s="115" t="s">
        <v>202</v>
      </c>
      <c r="K395" s="115" t="s">
        <v>202</v>
      </c>
      <c r="L395" s="115" t="s">
        <v>202</v>
      </c>
      <c r="M395" s="115" t="s">
        <v>202</v>
      </c>
      <c r="N395" s="115" t="s">
        <v>202</v>
      </c>
      <c r="O395" s="115" t="s">
        <v>202</v>
      </c>
    </row>
    <row r="396" spans="1:15" x14ac:dyDescent="0.25">
      <c r="A396" s="115">
        <v>337981</v>
      </c>
      <c r="B396" s="115" t="s">
        <v>109</v>
      </c>
      <c r="C396" s="115" t="s">
        <v>202</v>
      </c>
      <c r="G396" s="115" t="s">
        <v>202</v>
      </c>
      <c r="J396" s="115" t="s">
        <v>202</v>
      </c>
      <c r="K396" s="115" t="s">
        <v>202</v>
      </c>
      <c r="L396" s="115" t="s">
        <v>202</v>
      </c>
      <c r="M396" s="115" t="s">
        <v>202</v>
      </c>
      <c r="N396" s="115" t="s">
        <v>202</v>
      </c>
      <c r="O396" s="115" t="s">
        <v>202</v>
      </c>
    </row>
    <row r="397" spans="1:15" x14ac:dyDescent="0.25">
      <c r="A397" s="115">
        <v>338043</v>
      </c>
      <c r="B397" s="115" t="s">
        <v>109</v>
      </c>
      <c r="C397" s="115" t="s">
        <v>202</v>
      </c>
      <c r="I397" s="115" t="s">
        <v>202</v>
      </c>
      <c r="J397" s="115" t="s">
        <v>202</v>
      </c>
      <c r="K397" s="115" t="s">
        <v>202</v>
      </c>
      <c r="L397" s="115" t="s">
        <v>202</v>
      </c>
      <c r="M397" s="115" t="s">
        <v>202</v>
      </c>
      <c r="N397" s="115" t="s">
        <v>202</v>
      </c>
      <c r="O397" s="115" t="s">
        <v>202</v>
      </c>
    </row>
    <row r="398" spans="1:15" x14ac:dyDescent="0.25">
      <c r="A398" s="115">
        <v>338044</v>
      </c>
      <c r="B398" s="115" t="s">
        <v>109</v>
      </c>
      <c r="G398" s="115" t="s">
        <v>202</v>
      </c>
      <c r="H398" s="115" t="s">
        <v>202</v>
      </c>
      <c r="I398" s="115" t="s">
        <v>202</v>
      </c>
      <c r="J398" s="115" t="s">
        <v>202</v>
      </c>
      <c r="K398" s="115" t="s">
        <v>202</v>
      </c>
      <c r="L398" s="115" t="s">
        <v>202</v>
      </c>
      <c r="N398" s="115" t="s">
        <v>202</v>
      </c>
      <c r="O398" s="115" t="s">
        <v>202</v>
      </c>
    </row>
    <row r="399" spans="1:15" x14ac:dyDescent="0.25">
      <c r="A399" s="115">
        <v>338166</v>
      </c>
      <c r="B399" s="115" t="s">
        <v>109</v>
      </c>
      <c r="D399" s="115" t="s">
        <v>202</v>
      </c>
      <c r="F399" s="115" t="s">
        <v>202</v>
      </c>
      <c r="G399" s="115" t="s">
        <v>202</v>
      </c>
      <c r="J399" s="115" t="s">
        <v>202</v>
      </c>
      <c r="K399" s="115" t="s">
        <v>202</v>
      </c>
      <c r="L399" s="115" t="s">
        <v>202</v>
      </c>
      <c r="M399" s="115" t="s">
        <v>202</v>
      </c>
      <c r="O399" s="115" t="s">
        <v>202</v>
      </c>
    </row>
    <row r="400" spans="1:15" x14ac:dyDescent="0.25">
      <c r="A400" s="115">
        <v>338188</v>
      </c>
      <c r="B400" s="115" t="s">
        <v>109</v>
      </c>
      <c r="C400" s="115" t="s">
        <v>202</v>
      </c>
      <c r="E400" s="115" t="s">
        <v>202</v>
      </c>
      <c r="F400" s="115" t="s">
        <v>202</v>
      </c>
      <c r="G400" s="115" t="s">
        <v>202</v>
      </c>
      <c r="I400" s="115" t="s">
        <v>202</v>
      </c>
      <c r="K400" s="115" t="s">
        <v>202</v>
      </c>
      <c r="N400" s="115" t="s">
        <v>202</v>
      </c>
      <c r="O400" s="115" t="s">
        <v>202</v>
      </c>
    </row>
    <row r="401" spans="1:15" x14ac:dyDescent="0.25">
      <c r="A401" s="115">
        <v>338231</v>
      </c>
      <c r="B401" s="115" t="s">
        <v>109</v>
      </c>
      <c r="E401" s="115" t="s">
        <v>202</v>
      </c>
      <c r="G401" s="115" t="s">
        <v>202</v>
      </c>
      <c r="H401" s="115" t="s">
        <v>202</v>
      </c>
      <c r="I401" s="115" t="s">
        <v>202</v>
      </c>
      <c r="K401" s="115" t="s">
        <v>202</v>
      </c>
      <c r="L401" s="115" t="s">
        <v>202</v>
      </c>
      <c r="N401" s="115" t="s">
        <v>202</v>
      </c>
      <c r="O401" s="115" t="s">
        <v>202</v>
      </c>
    </row>
    <row r="402" spans="1:15" x14ac:dyDescent="0.25">
      <c r="A402" s="115">
        <v>338312</v>
      </c>
      <c r="B402" s="115" t="s">
        <v>109</v>
      </c>
      <c r="C402" s="115" t="s">
        <v>202</v>
      </c>
      <c r="E402" s="115" t="s">
        <v>202</v>
      </c>
      <c r="F402" s="115" t="s">
        <v>202</v>
      </c>
      <c r="J402" s="115" t="s">
        <v>202</v>
      </c>
      <c r="K402" s="115" t="s">
        <v>202</v>
      </c>
      <c r="L402" s="115" t="s">
        <v>202</v>
      </c>
      <c r="M402" s="115" t="s">
        <v>202</v>
      </c>
      <c r="O402" s="115" t="s">
        <v>202</v>
      </c>
    </row>
    <row r="403" spans="1:15" x14ac:dyDescent="0.25">
      <c r="A403" s="115">
        <v>338180</v>
      </c>
      <c r="B403" s="115" t="s">
        <v>109</v>
      </c>
      <c r="C403" s="115" t="s">
        <v>202</v>
      </c>
      <c r="G403" s="115" t="s">
        <v>202</v>
      </c>
      <c r="I403" s="115" t="s">
        <v>202</v>
      </c>
      <c r="K403" s="115" t="s">
        <v>202</v>
      </c>
      <c r="L403" s="115" t="s">
        <v>202</v>
      </c>
      <c r="N403" s="115" t="s">
        <v>202</v>
      </c>
      <c r="O403" s="115" t="s">
        <v>202</v>
      </c>
    </row>
    <row r="404" spans="1:15" x14ac:dyDescent="0.25">
      <c r="A404" s="115">
        <v>337396</v>
      </c>
      <c r="B404" s="115" t="s">
        <v>109</v>
      </c>
      <c r="C404" s="115" t="s">
        <v>202</v>
      </c>
      <c r="E404" s="115" t="s">
        <v>202</v>
      </c>
      <c r="G404" s="115" t="s">
        <v>202</v>
      </c>
      <c r="H404" s="115" t="s">
        <v>202</v>
      </c>
      <c r="K404" s="115" t="s">
        <v>202</v>
      </c>
      <c r="L404" s="115" t="s">
        <v>202</v>
      </c>
      <c r="O404" s="115" t="s">
        <v>202</v>
      </c>
    </row>
    <row r="405" spans="1:15" x14ac:dyDescent="0.25">
      <c r="A405" s="115">
        <v>337414</v>
      </c>
      <c r="B405" s="115" t="s">
        <v>109</v>
      </c>
      <c r="F405" s="115" t="s">
        <v>202</v>
      </c>
      <c r="I405" s="115" t="s">
        <v>202</v>
      </c>
      <c r="K405" s="115" t="s">
        <v>202</v>
      </c>
      <c r="L405" s="115" t="s">
        <v>202</v>
      </c>
      <c r="M405" s="115" t="s">
        <v>202</v>
      </c>
      <c r="N405" s="115" t="s">
        <v>202</v>
      </c>
      <c r="O405" s="115" t="s">
        <v>202</v>
      </c>
    </row>
    <row r="406" spans="1:15" x14ac:dyDescent="0.25">
      <c r="A406" s="115">
        <v>337422</v>
      </c>
      <c r="B406" s="115" t="s">
        <v>109</v>
      </c>
      <c r="C406" s="115" t="s">
        <v>202</v>
      </c>
      <c r="E406" s="115" t="s">
        <v>202</v>
      </c>
      <c r="G406" s="115" t="s">
        <v>202</v>
      </c>
      <c r="I406" s="115" t="s">
        <v>202</v>
      </c>
      <c r="K406" s="115" t="s">
        <v>202</v>
      </c>
      <c r="N406" s="115" t="s">
        <v>202</v>
      </c>
      <c r="O406" s="115" t="s">
        <v>202</v>
      </c>
    </row>
    <row r="407" spans="1:15" x14ac:dyDescent="0.25">
      <c r="A407" s="115">
        <v>337529</v>
      </c>
      <c r="B407" s="115" t="s">
        <v>109</v>
      </c>
      <c r="C407" s="115" t="s">
        <v>202</v>
      </c>
      <c r="E407" s="115" t="s">
        <v>202</v>
      </c>
      <c r="G407" s="115" t="s">
        <v>202</v>
      </c>
      <c r="I407" s="115" t="s">
        <v>202</v>
      </c>
      <c r="K407" s="115" t="s">
        <v>202</v>
      </c>
      <c r="N407" s="115" t="s">
        <v>202</v>
      </c>
      <c r="O407" s="115" t="s">
        <v>202</v>
      </c>
    </row>
    <row r="408" spans="1:15" x14ac:dyDescent="0.25">
      <c r="A408" s="115">
        <v>337546</v>
      </c>
      <c r="B408" s="115" t="s">
        <v>109</v>
      </c>
      <c r="C408" s="115" t="s">
        <v>202</v>
      </c>
      <c r="J408" s="115" t="s">
        <v>202</v>
      </c>
      <c r="K408" s="115" t="s">
        <v>202</v>
      </c>
      <c r="L408" s="115" t="s">
        <v>202</v>
      </c>
      <c r="M408" s="115" t="s">
        <v>202</v>
      </c>
      <c r="N408" s="115" t="s">
        <v>202</v>
      </c>
      <c r="O408" s="115" t="s">
        <v>202</v>
      </c>
    </row>
    <row r="409" spans="1:15" x14ac:dyDescent="0.25">
      <c r="A409" s="115">
        <v>337560</v>
      </c>
      <c r="B409" s="115" t="s">
        <v>109</v>
      </c>
      <c r="I409" s="115" t="s">
        <v>202</v>
      </c>
      <c r="J409" s="115" t="s">
        <v>202</v>
      </c>
      <c r="K409" s="115" t="s">
        <v>202</v>
      </c>
      <c r="L409" s="115" t="s">
        <v>202</v>
      </c>
      <c r="M409" s="115" t="s">
        <v>202</v>
      </c>
      <c r="N409" s="115" t="s">
        <v>202</v>
      </c>
      <c r="O409" s="115" t="s">
        <v>202</v>
      </c>
    </row>
    <row r="410" spans="1:15" x14ac:dyDescent="0.25">
      <c r="A410" s="115">
        <v>337659</v>
      </c>
      <c r="B410" s="115" t="s">
        <v>109</v>
      </c>
      <c r="F410" s="115" t="s">
        <v>202</v>
      </c>
      <c r="J410" s="115" t="s">
        <v>202</v>
      </c>
      <c r="K410" s="115" t="s">
        <v>202</v>
      </c>
      <c r="L410" s="115" t="s">
        <v>202</v>
      </c>
      <c r="M410" s="115" t="s">
        <v>202</v>
      </c>
      <c r="N410" s="115" t="s">
        <v>202</v>
      </c>
      <c r="O410" s="115" t="s">
        <v>202</v>
      </c>
    </row>
    <row r="411" spans="1:15" x14ac:dyDescent="0.25">
      <c r="A411" s="115">
        <v>337871</v>
      </c>
      <c r="B411" s="115" t="s">
        <v>109</v>
      </c>
      <c r="H411" s="115" t="s">
        <v>202</v>
      </c>
      <c r="J411" s="115" t="s">
        <v>202</v>
      </c>
      <c r="K411" s="115" t="s">
        <v>202</v>
      </c>
      <c r="L411" s="115" t="s">
        <v>202</v>
      </c>
      <c r="M411" s="115" t="s">
        <v>202</v>
      </c>
      <c r="N411" s="115" t="s">
        <v>202</v>
      </c>
      <c r="O411" s="115" t="s">
        <v>202</v>
      </c>
    </row>
    <row r="412" spans="1:15" x14ac:dyDescent="0.25">
      <c r="A412" s="115">
        <v>337884</v>
      </c>
      <c r="B412" s="115" t="s">
        <v>109</v>
      </c>
      <c r="C412" s="115" t="s">
        <v>202</v>
      </c>
      <c r="E412" s="115" t="s">
        <v>202</v>
      </c>
      <c r="F412" s="115" t="s">
        <v>202</v>
      </c>
      <c r="J412" s="115" t="s">
        <v>202</v>
      </c>
      <c r="K412" s="115" t="s">
        <v>202</v>
      </c>
      <c r="N412" s="115" t="s">
        <v>202</v>
      </c>
      <c r="O412" s="115" t="s">
        <v>202</v>
      </c>
    </row>
    <row r="413" spans="1:15" x14ac:dyDescent="0.25">
      <c r="A413" s="115">
        <v>338100</v>
      </c>
      <c r="B413" s="115" t="s">
        <v>109</v>
      </c>
      <c r="D413" s="115" t="s">
        <v>202</v>
      </c>
      <c r="F413" s="115" t="s">
        <v>202</v>
      </c>
      <c r="J413" s="115" t="s">
        <v>202</v>
      </c>
      <c r="K413" s="115" t="s">
        <v>202</v>
      </c>
      <c r="M413" s="115" t="s">
        <v>202</v>
      </c>
      <c r="N413" s="115" t="s">
        <v>202</v>
      </c>
      <c r="O413" s="115" t="s">
        <v>202</v>
      </c>
    </row>
    <row r="414" spans="1:15" x14ac:dyDescent="0.25">
      <c r="A414" s="115">
        <v>338236</v>
      </c>
      <c r="B414" s="115" t="s">
        <v>109</v>
      </c>
      <c r="E414" s="115" t="s">
        <v>202</v>
      </c>
      <c r="H414" s="115" t="s">
        <v>202</v>
      </c>
      <c r="I414" s="115" t="s">
        <v>202</v>
      </c>
      <c r="L414" s="115" t="s">
        <v>202</v>
      </c>
      <c r="M414" s="115" t="s">
        <v>202</v>
      </c>
      <c r="N414" s="115" t="s">
        <v>202</v>
      </c>
      <c r="O414" s="115" t="s">
        <v>202</v>
      </c>
    </row>
    <row r="415" spans="1:15" x14ac:dyDescent="0.25">
      <c r="A415" s="115">
        <v>337317</v>
      </c>
      <c r="B415" s="115" t="s">
        <v>109</v>
      </c>
      <c r="D415" s="115" t="s">
        <v>202</v>
      </c>
      <c r="K415" s="115" t="s">
        <v>202</v>
      </c>
      <c r="L415" s="115" t="s">
        <v>202</v>
      </c>
      <c r="M415" s="115" t="s">
        <v>202</v>
      </c>
      <c r="N415" s="115" t="s">
        <v>202</v>
      </c>
      <c r="O415" s="115" t="s">
        <v>202</v>
      </c>
    </row>
    <row r="416" spans="1:15" x14ac:dyDescent="0.25">
      <c r="A416" s="115">
        <v>337425</v>
      </c>
      <c r="B416" s="115" t="s">
        <v>109</v>
      </c>
      <c r="C416" s="115" t="s">
        <v>202</v>
      </c>
      <c r="I416" s="115" t="s">
        <v>202</v>
      </c>
      <c r="K416" s="115" t="s">
        <v>202</v>
      </c>
      <c r="L416" s="115" t="s">
        <v>202</v>
      </c>
      <c r="N416" s="115" t="s">
        <v>202</v>
      </c>
      <c r="O416" s="115" t="s">
        <v>202</v>
      </c>
    </row>
    <row r="417" spans="1:15" x14ac:dyDescent="0.25">
      <c r="A417" s="115">
        <v>337497</v>
      </c>
      <c r="B417" s="115" t="s">
        <v>109</v>
      </c>
      <c r="C417" s="115" t="s">
        <v>202</v>
      </c>
      <c r="G417" s="115" t="s">
        <v>202</v>
      </c>
      <c r="H417" s="115" t="s">
        <v>202</v>
      </c>
      <c r="K417" s="115" t="s">
        <v>202</v>
      </c>
      <c r="M417" s="115" t="s">
        <v>202</v>
      </c>
      <c r="O417" s="115" t="s">
        <v>202</v>
      </c>
    </row>
    <row r="418" spans="1:15" x14ac:dyDescent="0.25">
      <c r="A418" s="115">
        <v>337668</v>
      </c>
      <c r="B418" s="115" t="s">
        <v>109</v>
      </c>
      <c r="E418" s="115" t="s">
        <v>202</v>
      </c>
      <c r="G418" s="115" t="s">
        <v>202</v>
      </c>
      <c r="I418" s="115" t="s">
        <v>202</v>
      </c>
      <c r="K418" s="115" t="s">
        <v>202</v>
      </c>
      <c r="M418" s="115" t="s">
        <v>202</v>
      </c>
      <c r="O418" s="115" t="s">
        <v>202</v>
      </c>
    </row>
    <row r="419" spans="1:15" x14ac:dyDescent="0.25">
      <c r="A419" s="115">
        <v>337680</v>
      </c>
      <c r="B419" s="115" t="s">
        <v>109</v>
      </c>
      <c r="C419" s="115" t="s">
        <v>202</v>
      </c>
      <c r="D419" s="115" t="s">
        <v>202</v>
      </c>
      <c r="E419" s="115" t="s">
        <v>202</v>
      </c>
      <c r="H419" s="115" t="s">
        <v>202</v>
      </c>
      <c r="K419" s="115" t="s">
        <v>202</v>
      </c>
      <c r="O419" s="115" t="s">
        <v>202</v>
      </c>
    </row>
    <row r="420" spans="1:15" x14ac:dyDescent="0.25">
      <c r="A420" s="115">
        <v>337681</v>
      </c>
      <c r="B420" s="115" t="s">
        <v>109</v>
      </c>
      <c r="J420" s="115" t="s">
        <v>202</v>
      </c>
      <c r="K420" s="115" t="s">
        <v>202</v>
      </c>
      <c r="L420" s="115" t="s">
        <v>202</v>
      </c>
      <c r="M420" s="115" t="s">
        <v>202</v>
      </c>
      <c r="N420" s="115" t="s">
        <v>202</v>
      </c>
      <c r="O420" s="115" t="s">
        <v>202</v>
      </c>
    </row>
    <row r="421" spans="1:15" x14ac:dyDescent="0.25">
      <c r="A421" s="115">
        <v>338251</v>
      </c>
      <c r="B421" s="115" t="s">
        <v>109</v>
      </c>
      <c r="D421" s="115" t="s">
        <v>202</v>
      </c>
      <c r="G421" s="115" t="s">
        <v>202</v>
      </c>
      <c r="I421" s="115" t="s">
        <v>202</v>
      </c>
      <c r="K421" s="115" t="s">
        <v>202</v>
      </c>
      <c r="M421" s="115" t="s">
        <v>202</v>
      </c>
      <c r="O421" s="115" t="s">
        <v>202</v>
      </c>
    </row>
    <row r="422" spans="1:15" x14ac:dyDescent="0.25">
      <c r="A422" s="115">
        <v>337444</v>
      </c>
      <c r="B422" s="115" t="s">
        <v>109</v>
      </c>
      <c r="D422" s="115" t="s">
        <v>202</v>
      </c>
      <c r="G422" s="115" t="s">
        <v>202</v>
      </c>
      <c r="K422" s="115" t="s">
        <v>202</v>
      </c>
      <c r="L422" s="115" t="s">
        <v>202</v>
      </c>
      <c r="O422" s="115" t="s">
        <v>202</v>
      </c>
    </row>
    <row r="423" spans="1:15" x14ac:dyDescent="0.25">
      <c r="A423" s="115">
        <v>337511</v>
      </c>
      <c r="B423" s="115" t="s">
        <v>109</v>
      </c>
      <c r="I423" s="115" t="s">
        <v>202</v>
      </c>
      <c r="K423" s="115" t="s">
        <v>202</v>
      </c>
      <c r="L423" s="115" t="s">
        <v>202</v>
      </c>
      <c r="N423" s="115" t="s">
        <v>202</v>
      </c>
      <c r="O423" s="115" t="s">
        <v>202</v>
      </c>
    </row>
    <row r="424" spans="1:15" x14ac:dyDescent="0.25">
      <c r="A424" s="115">
        <v>337779</v>
      </c>
      <c r="B424" s="115" t="s">
        <v>109</v>
      </c>
      <c r="H424" s="115" t="s">
        <v>202</v>
      </c>
      <c r="I424" s="115" t="s">
        <v>202</v>
      </c>
      <c r="K424" s="115" t="s">
        <v>202</v>
      </c>
      <c r="N424" s="115" t="s">
        <v>202</v>
      </c>
      <c r="O424" s="115" t="s">
        <v>202</v>
      </c>
    </row>
    <row r="425" spans="1:15" x14ac:dyDescent="0.25">
      <c r="A425" s="115">
        <v>338252</v>
      </c>
      <c r="B425" s="115" t="s">
        <v>109</v>
      </c>
      <c r="E425" s="115" t="s">
        <v>202</v>
      </c>
      <c r="F425" s="115" t="s">
        <v>202</v>
      </c>
      <c r="K425" s="115" t="s">
        <v>202</v>
      </c>
      <c r="M425" s="115" t="s">
        <v>202</v>
      </c>
      <c r="O425" s="115" t="s">
        <v>202</v>
      </c>
    </row>
    <row r="426" spans="1:15" x14ac:dyDescent="0.25">
      <c r="A426" s="115">
        <v>337490</v>
      </c>
      <c r="B426" s="115" t="s">
        <v>109</v>
      </c>
      <c r="C426" s="115" t="s">
        <v>202</v>
      </c>
      <c r="D426" s="115" t="s">
        <v>202</v>
      </c>
      <c r="E426" s="115" t="s">
        <v>202</v>
      </c>
      <c r="F426" s="115" t="s">
        <v>202</v>
      </c>
      <c r="G426" s="115" t="s">
        <v>202</v>
      </c>
      <c r="H426" s="115" t="s">
        <v>202</v>
      </c>
      <c r="I426" s="115" t="s">
        <v>202</v>
      </c>
      <c r="J426" s="115" t="s">
        <v>202</v>
      </c>
      <c r="K426" s="115" t="s">
        <v>202</v>
      </c>
      <c r="L426" s="115" t="s">
        <v>202</v>
      </c>
      <c r="M426" s="115" t="s">
        <v>202</v>
      </c>
      <c r="N426" s="115" t="s">
        <v>202</v>
      </c>
    </row>
    <row r="427" spans="1:15" x14ac:dyDescent="0.25">
      <c r="A427" s="115">
        <v>336571</v>
      </c>
      <c r="B427" s="115" t="s">
        <v>109</v>
      </c>
      <c r="C427" s="115" t="s">
        <v>202</v>
      </c>
      <c r="D427" s="115" t="s">
        <v>202</v>
      </c>
      <c r="E427" s="115" t="s">
        <v>202</v>
      </c>
      <c r="G427" s="115" t="s">
        <v>202</v>
      </c>
      <c r="H427" s="115" t="s">
        <v>202</v>
      </c>
      <c r="I427" s="115" t="s">
        <v>202</v>
      </c>
      <c r="K427" s="115" t="s">
        <v>202</v>
      </c>
      <c r="L427" s="115" t="s">
        <v>202</v>
      </c>
      <c r="M427" s="115" t="s">
        <v>202</v>
      </c>
      <c r="N427" s="115" t="s">
        <v>202</v>
      </c>
    </row>
    <row r="428" spans="1:15" x14ac:dyDescent="0.25">
      <c r="A428" s="115">
        <v>338001</v>
      </c>
      <c r="B428" s="115" t="s">
        <v>109</v>
      </c>
      <c r="C428" s="115" t="s">
        <v>202</v>
      </c>
      <c r="D428" s="115" t="s">
        <v>202</v>
      </c>
      <c r="E428" s="115" t="s">
        <v>202</v>
      </c>
      <c r="F428" s="115" t="s">
        <v>202</v>
      </c>
      <c r="H428" s="115" t="s">
        <v>202</v>
      </c>
      <c r="I428" s="115" t="s">
        <v>202</v>
      </c>
      <c r="J428" s="115" t="s">
        <v>202</v>
      </c>
      <c r="K428" s="115" t="s">
        <v>202</v>
      </c>
      <c r="M428" s="115" t="s">
        <v>202</v>
      </c>
    </row>
    <row r="429" spans="1:15" x14ac:dyDescent="0.25">
      <c r="A429" s="115">
        <v>331708</v>
      </c>
      <c r="B429" s="115" t="s">
        <v>109</v>
      </c>
      <c r="C429" s="115" t="s">
        <v>202</v>
      </c>
      <c r="D429" s="115" t="s">
        <v>202</v>
      </c>
      <c r="F429" s="115" t="s">
        <v>202</v>
      </c>
      <c r="I429" s="115" t="s">
        <v>202</v>
      </c>
      <c r="J429" s="115" t="s">
        <v>202</v>
      </c>
      <c r="K429" s="115" t="s">
        <v>202</v>
      </c>
      <c r="L429" s="115" t="s">
        <v>202</v>
      </c>
      <c r="M429" s="115" t="s">
        <v>202</v>
      </c>
      <c r="N429" s="115" t="s">
        <v>202</v>
      </c>
    </row>
    <row r="430" spans="1:15" x14ac:dyDescent="0.25">
      <c r="A430" s="115">
        <v>337597</v>
      </c>
      <c r="B430" s="115" t="s">
        <v>109</v>
      </c>
      <c r="E430" s="115" t="s">
        <v>202</v>
      </c>
      <c r="F430" s="115" t="s">
        <v>202</v>
      </c>
      <c r="G430" s="115" t="s">
        <v>202</v>
      </c>
      <c r="H430" s="115" t="s">
        <v>202</v>
      </c>
      <c r="I430" s="115" t="s">
        <v>202</v>
      </c>
      <c r="J430" s="115" t="s">
        <v>202</v>
      </c>
      <c r="K430" s="115" t="s">
        <v>202</v>
      </c>
      <c r="N430" s="115" t="s">
        <v>202</v>
      </c>
    </row>
    <row r="431" spans="1:15" x14ac:dyDescent="0.25">
      <c r="A431" s="115">
        <v>337838</v>
      </c>
      <c r="B431" s="115" t="s">
        <v>109</v>
      </c>
      <c r="C431" s="115" t="s">
        <v>202</v>
      </c>
      <c r="F431" s="115" t="s">
        <v>202</v>
      </c>
      <c r="G431" s="115" t="s">
        <v>202</v>
      </c>
      <c r="I431" s="115" t="s">
        <v>202</v>
      </c>
      <c r="J431" s="115" t="s">
        <v>202</v>
      </c>
      <c r="K431" s="115" t="s">
        <v>202</v>
      </c>
      <c r="N431" s="115" t="s">
        <v>202</v>
      </c>
    </row>
    <row r="432" spans="1:15" x14ac:dyDescent="0.25">
      <c r="A432" s="115">
        <v>338181</v>
      </c>
      <c r="B432" s="115" t="s">
        <v>109</v>
      </c>
      <c r="C432" s="115" t="s">
        <v>202</v>
      </c>
      <c r="G432" s="115" t="s">
        <v>202</v>
      </c>
      <c r="I432" s="115" t="s">
        <v>202</v>
      </c>
      <c r="J432" s="115" t="s">
        <v>202</v>
      </c>
      <c r="K432" s="115" t="s">
        <v>202</v>
      </c>
      <c r="L432" s="115" t="s">
        <v>202</v>
      </c>
      <c r="N432" s="115" t="s">
        <v>202</v>
      </c>
    </row>
    <row r="433" spans="1:15" x14ac:dyDescent="0.25">
      <c r="A433" s="115">
        <v>338245</v>
      </c>
      <c r="B433" s="115" t="s">
        <v>109</v>
      </c>
      <c r="F433" s="115" t="s">
        <v>202</v>
      </c>
      <c r="H433" s="115" t="s">
        <v>202</v>
      </c>
      <c r="I433" s="115" t="s">
        <v>202</v>
      </c>
      <c r="J433" s="115" t="s">
        <v>202</v>
      </c>
      <c r="K433" s="115" t="s">
        <v>202</v>
      </c>
      <c r="L433" s="115" t="s">
        <v>202</v>
      </c>
      <c r="N433" s="115" t="s">
        <v>202</v>
      </c>
    </row>
    <row r="434" spans="1:15" x14ac:dyDescent="0.25">
      <c r="A434" s="115">
        <v>338254</v>
      </c>
      <c r="B434" s="115" t="s">
        <v>109</v>
      </c>
      <c r="E434" s="115" t="s">
        <v>202</v>
      </c>
      <c r="F434" s="115" t="s">
        <v>202</v>
      </c>
      <c r="G434" s="115" t="s">
        <v>202</v>
      </c>
      <c r="J434" s="115" t="s">
        <v>202</v>
      </c>
      <c r="K434" s="115" t="s">
        <v>202</v>
      </c>
      <c r="L434" s="115" t="s">
        <v>202</v>
      </c>
      <c r="M434" s="115" t="s">
        <v>202</v>
      </c>
    </row>
    <row r="435" spans="1:15" x14ac:dyDescent="0.25">
      <c r="A435" s="115">
        <v>337909</v>
      </c>
      <c r="B435" s="115" t="s">
        <v>109</v>
      </c>
      <c r="D435" s="115" t="s">
        <v>202</v>
      </c>
      <c r="G435" s="115" t="s">
        <v>202</v>
      </c>
      <c r="J435" s="115" t="s">
        <v>202</v>
      </c>
      <c r="K435" s="115" t="s">
        <v>202</v>
      </c>
      <c r="L435" s="115" t="s">
        <v>202</v>
      </c>
      <c r="N435" s="115" t="s">
        <v>202</v>
      </c>
    </row>
    <row r="436" spans="1:15" x14ac:dyDescent="0.25">
      <c r="A436" s="115">
        <v>337345</v>
      </c>
      <c r="B436" s="115" t="s">
        <v>109</v>
      </c>
      <c r="F436" s="115" t="s">
        <v>202</v>
      </c>
      <c r="G436" s="115" t="s">
        <v>202</v>
      </c>
      <c r="I436" s="115" t="s">
        <v>202</v>
      </c>
      <c r="K436" s="115" t="s">
        <v>202</v>
      </c>
      <c r="M436" s="115" t="s">
        <v>202</v>
      </c>
      <c r="N436" s="115" t="s">
        <v>202</v>
      </c>
    </row>
    <row r="437" spans="1:15" x14ac:dyDescent="0.25">
      <c r="A437" s="115">
        <v>337524</v>
      </c>
      <c r="B437" s="115" t="s">
        <v>109</v>
      </c>
      <c r="H437" s="115" t="s">
        <v>202</v>
      </c>
      <c r="I437" s="115" t="s">
        <v>202</v>
      </c>
      <c r="J437" s="115" t="s">
        <v>202</v>
      </c>
      <c r="K437" s="115" t="s">
        <v>202</v>
      </c>
      <c r="M437" s="115" t="s">
        <v>202</v>
      </c>
      <c r="N437" s="115" t="s">
        <v>202</v>
      </c>
    </row>
    <row r="438" spans="1:15" x14ac:dyDescent="0.25">
      <c r="A438" s="115">
        <v>338004</v>
      </c>
      <c r="B438" s="115" t="s">
        <v>109</v>
      </c>
      <c r="C438" s="115" t="s">
        <v>202</v>
      </c>
      <c r="D438" s="115" t="s">
        <v>202</v>
      </c>
      <c r="I438" s="115" t="s">
        <v>202</v>
      </c>
      <c r="K438" s="115" t="s">
        <v>202</v>
      </c>
      <c r="M438" s="115" t="s">
        <v>202</v>
      </c>
      <c r="N438" s="115" t="s">
        <v>202</v>
      </c>
    </row>
    <row r="439" spans="1:15" x14ac:dyDescent="0.25">
      <c r="A439" s="115">
        <v>338051</v>
      </c>
      <c r="B439" s="115" t="s">
        <v>109</v>
      </c>
      <c r="C439" s="115" t="s">
        <v>202</v>
      </c>
      <c r="F439" s="115" t="s">
        <v>202</v>
      </c>
      <c r="J439" s="115" t="s">
        <v>202</v>
      </c>
      <c r="K439" s="115" t="s">
        <v>202</v>
      </c>
      <c r="L439" s="115" t="s">
        <v>202</v>
      </c>
      <c r="N439" s="115" t="s">
        <v>202</v>
      </c>
    </row>
    <row r="440" spans="1:15" x14ac:dyDescent="0.25">
      <c r="A440" s="115">
        <v>337720</v>
      </c>
      <c r="B440" s="115" t="s">
        <v>109</v>
      </c>
      <c r="C440" s="115" t="s">
        <v>202</v>
      </c>
      <c r="J440" s="115" t="s">
        <v>202</v>
      </c>
      <c r="K440" s="115" t="s">
        <v>202</v>
      </c>
      <c r="M440" s="115" t="s">
        <v>202</v>
      </c>
      <c r="N440" s="115" t="s">
        <v>202</v>
      </c>
    </row>
    <row r="441" spans="1:15" x14ac:dyDescent="0.25">
      <c r="A441" s="115">
        <v>337935</v>
      </c>
      <c r="B441" s="115" t="s">
        <v>109</v>
      </c>
      <c r="H441" s="115" t="s">
        <v>202</v>
      </c>
      <c r="I441" s="115" t="s">
        <v>202</v>
      </c>
      <c r="J441" s="115" t="s">
        <v>202</v>
      </c>
      <c r="L441" s="115" t="s">
        <v>202</v>
      </c>
      <c r="M441" s="115" t="s">
        <v>202</v>
      </c>
    </row>
    <row r="442" spans="1:15" x14ac:dyDescent="0.25">
      <c r="A442" s="115">
        <v>336732</v>
      </c>
      <c r="B442" s="115" t="s">
        <v>109</v>
      </c>
      <c r="G442" s="115" t="s">
        <v>137</v>
      </c>
      <c r="I442" s="115" t="s">
        <v>137</v>
      </c>
      <c r="J442" s="115" t="s">
        <v>137</v>
      </c>
      <c r="K442" s="115" t="s">
        <v>136</v>
      </c>
      <c r="L442" s="115" t="s">
        <v>137</v>
      </c>
      <c r="M442" s="115" t="s">
        <v>137</v>
      </c>
      <c r="N442" s="115" t="s">
        <v>134</v>
      </c>
      <c r="O442" s="115" t="s">
        <v>134</v>
      </c>
    </row>
    <row r="443" spans="1:15" x14ac:dyDescent="0.25">
      <c r="A443" s="115">
        <v>334019</v>
      </c>
      <c r="B443" s="115" t="s">
        <v>109</v>
      </c>
      <c r="C443" s="115" t="s">
        <v>202</v>
      </c>
      <c r="D443" s="115" t="s">
        <v>202</v>
      </c>
      <c r="E443" s="115" t="s">
        <v>202</v>
      </c>
      <c r="F443" s="115" t="s">
        <v>202</v>
      </c>
      <c r="G443" s="115" t="s">
        <v>202</v>
      </c>
      <c r="H443" s="115" t="s">
        <v>202</v>
      </c>
      <c r="I443" s="115" t="s">
        <v>202</v>
      </c>
      <c r="J443" s="115" t="s">
        <v>202</v>
      </c>
      <c r="K443" s="115" t="s">
        <v>202</v>
      </c>
      <c r="L443" s="115" t="s">
        <v>202</v>
      </c>
      <c r="M443" s="115" t="s">
        <v>202</v>
      </c>
      <c r="N443" s="115" t="s">
        <v>202</v>
      </c>
      <c r="O443" s="115" t="s">
        <v>202</v>
      </c>
    </row>
    <row r="444" spans="1:15" x14ac:dyDescent="0.25">
      <c r="A444" s="115">
        <v>328078</v>
      </c>
      <c r="B444" s="115" t="s">
        <v>109</v>
      </c>
      <c r="D444" s="115" t="s">
        <v>202</v>
      </c>
      <c r="F444" s="115" t="s">
        <v>202</v>
      </c>
      <c r="H444" s="115" t="s">
        <v>202</v>
      </c>
      <c r="I444" s="115" t="s">
        <v>202</v>
      </c>
      <c r="J444" s="115" t="s">
        <v>202</v>
      </c>
      <c r="K444" s="115" t="s">
        <v>202</v>
      </c>
      <c r="L444" s="115" t="s">
        <v>202</v>
      </c>
      <c r="N444" s="115" t="s">
        <v>202</v>
      </c>
      <c r="O444" s="115" t="s">
        <v>202</v>
      </c>
    </row>
    <row r="445" spans="1:15" x14ac:dyDescent="0.25">
      <c r="A445" s="115">
        <v>336314</v>
      </c>
      <c r="B445" s="115" t="s">
        <v>109</v>
      </c>
      <c r="C445" s="115" t="s">
        <v>202</v>
      </c>
      <c r="E445" s="115" t="s">
        <v>202</v>
      </c>
      <c r="I445" s="115" t="s">
        <v>202</v>
      </c>
      <c r="J445" s="115" t="s">
        <v>202</v>
      </c>
      <c r="M445" s="115" t="s">
        <v>202</v>
      </c>
      <c r="N445" s="115" t="s">
        <v>202</v>
      </c>
      <c r="O445" s="115" t="s">
        <v>202</v>
      </c>
    </row>
    <row r="446" spans="1:15" x14ac:dyDescent="0.25">
      <c r="A446" s="115">
        <v>321565</v>
      </c>
      <c r="B446" s="115" t="s">
        <v>109</v>
      </c>
      <c r="C446" s="115" t="s">
        <v>202</v>
      </c>
      <c r="D446" s="115" t="s">
        <v>202</v>
      </c>
      <c r="H446" s="115" t="s">
        <v>202</v>
      </c>
      <c r="N446" s="115" t="s">
        <v>202</v>
      </c>
      <c r="O446" s="115" t="s">
        <v>202</v>
      </c>
    </row>
    <row r="447" spans="1:15" x14ac:dyDescent="0.25">
      <c r="A447" s="115">
        <v>332009</v>
      </c>
      <c r="B447" s="115" t="s">
        <v>109</v>
      </c>
      <c r="D447" s="115" t="s">
        <v>202</v>
      </c>
      <c r="E447" s="115" t="s">
        <v>202</v>
      </c>
      <c r="F447" s="115" t="s">
        <v>202</v>
      </c>
      <c r="G447" s="115" t="s">
        <v>202</v>
      </c>
      <c r="H447" s="115" t="s">
        <v>202</v>
      </c>
      <c r="I447" s="115" t="s">
        <v>202</v>
      </c>
      <c r="J447" s="115" t="s">
        <v>202</v>
      </c>
      <c r="K447" s="115" t="s">
        <v>202</v>
      </c>
      <c r="L447" s="115" t="s">
        <v>202</v>
      </c>
      <c r="M447" s="115" t="s">
        <v>202</v>
      </c>
      <c r="N447" s="115" t="s">
        <v>202</v>
      </c>
      <c r="O447" s="115" t="s">
        <v>202</v>
      </c>
    </row>
    <row r="448" spans="1:15" x14ac:dyDescent="0.25">
      <c r="A448" s="115">
        <v>336517</v>
      </c>
      <c r="B448" s="115" t="s">
        <v>109</v>
      </c>
      <c r="C448" s="115" t="s">
        <v>202</v>
      </c>
      <c r="D448" s="115" t="s">
        <v>202</v>
      </c>
      <c r="H448" s="115" t="s">
        <v>202</v>
      </c>
      <c r="J448" s="115" t="s">
        <v>202</v>
      </c>
      <c r="K448" s="115" t="s">
        <v>202</v>
      </c>
      <c r="L448" s="115" t="s">
        <v>202</v>
      </c>
      <c r="N448" s="115" t="s">
        <v>202</v>
      </c>
      <c r="O448" s="115" t="s">
        <v>202</v>
      </c>
    </row>
    <row r="449" spans="1:15" x14ac:dyDescent="0.25">
      <c r="A449" s="115">
        <v>337021</v>
      </c>
      <c r="B449" s="115" t="s">
        <v>109</v>
      </c>
      <c r="C449" s="115" t="s">
        <v>202</v>
      </c>
      <c r="D449" s="115" t="s">
        <v>202</v>
      </c>
      <c r="E449" s="115" t="s">
        <v>202</v>
      </c>
      <c r="G449" s="115" t="s">
        <v>202</v>
      </c>
      <c r="J449" s="115" t="s">
        <v>202</v>
      </c>
      <c r="K449" s="115" t="s">
        <v>202</v>
      </c>
      <c r="O449" s="115" t="s">
        <v>202</v>
      </c>
    </row>
    <row r="450" spans="1:15" x14ac:dyDescent="0.25">
      <c r="A450" s="115">
        <v>311341</v>
      </c>
      <c r="B450" s="115" t="s">
        <v>109</v>
      </c>
      <c r="D450" s="115" t="s">
        <v>202</v>
      </c>
      <c r="H450" s="115" t="s">
        <v>202</v>
      </c>
      <c r="M450" s="115" t="s">
        <v>202</v>
      </c>
      <c r="N450" s="115" t="s">
        <v>202</v>
      </c>
      <c r="O450" s="115" t="s">
        <v>202</v>
      </c>
    </row>
    <row r="451" spans="1:15" x14ac:dyDescent="0.25">
      <c r="A451" s="115">
        <v>331784</v>
      </c>
      <c r="B451" s="115" t="s">
        <v>109</v>
      </c>
      <c r="C451" s="115" t="s">
        <v>202</v>
      </c>
      <c r="D451" s="115" t="s">
        <v>202</v>
      </c>
      <c r="E451" s="115" t="s">
        <v>202</v>
      </c>
      <c r="F451" s="115" t="s">
        <v>202</v>
      </c>
      <c r="H451" s="115" t="s">
        <v>202</v>
      </c>
      <c r="J451" s="115" t="s">
        <v>202</v>
      </c>
      <c r="K451" s="115" t="s">
        <v>202</v>
      </c>
      <c r="M451" s="115" t="s">
        <v>202</v>
      </c>
      <c r="O451" s="115" t="s">
        <v>202</v>
      </c>
    </row>
    <row r="452" spans="1:15" x14ac:dyDescent="0.25">
      <c r="A452" s="115">
        <v>330024</v>
      </c>
      <c r="B452" s="115" t="s">
        <v>109</v>
      </c>
      <c r="D452" s="115" t="s">
        <v>202</v>
      </c>
      <c r="F452" s="115" t="s">
        <v>202</v>
      </c>
      <c r="H452" s="115" t="s">
        <v>202</v>
      </c>
      <c r="J452" s="115" t="s">
        <v>202</v>
      </c>
      <c r="K452" s="115" t="s">
        <v>202</v>
      </c>
      <c r="L452" s="115" t="s">
        <v>202</v>
      </c>
      <c r="M452" s="115" t="s">
        <v>202</v>
      </c>
      <c r="O452" s="115" t="s">
        <v>202</v>
      </c>
    </row>
    <row r="453" spans="1:15" x14ac:dyDescent="0.25">
      <c r="A453" s="115">
        <v>331877</v>
      </c>
      <c r="B453" s="115" t="s">
        <v>109</v>
      </c>
      <c r="C453" s="115" t="s">
        <v>202</v>
      </c>
      <c r="F453" s="115" t="s">
        <v>202</v>
      </c>
      <c r="G453" s="115" t="s">
        <v>202</v>
      </c>
      <c r="H453" s="115" t="s">
        <v>202</v>
      </c>
      <c r="I453" s="115" t="s">
        <v>202</v>
      </c>
      <c r="K453" s="115" t="s">
        <v>202</v>
      </c>
      <c r="L453" s="115" t="s">
        <v>202</v>
      </c>
      <c r="M453" s="115" t="s">
        <v>202</v>
      </c>
      <c r="N453" s="115" t="s">
        <v>202</v>
      </c>
      <c r="O453" s="115" t="s">
        <v>202</v>
      </c>
    </row>
    <row r="454" spans="1:15" x14ac:dyDescent="0.25">
      <c r="A454" s="115">
        <v>326140</v>
      </c>
      <c r="B454" s="115" t="s">
        <v>109</v>
      </c>
      <c r="C454" s="115" t="s">
        <v>202</v>
      </c>
      <c r="D454" s="115" t="s">
        <v>202</v>
      </c>
      <c r="E454" s="115" t="s">
        <v>202</v>
      </c>
      <c r="F454" s="115" t="s">
        <v>202</v>
      </c>
      <c r="G454" s="115" t="s">
        <v>202</v>
      </c>
      <c r="J454" s="115" t="s">
        <v>202</v>
      </c>
      <c r="K454" s="115" t="s">
        <v>202</v>
      </c>
      <c r="L454" s="115" t="s">
        <v>202</v>
      </c>
      <c r="M454" s="115" t="s">
        <v>202</v>
      </c>
      <c r="O454" s="115" t="s">
        <v>202</v>
      </c>
    </row>
    <row r="455" spans="1:15" x14ac:dyDescent="0.25">
      <c r="A455" s="115">
        <v>330261</v>
      </c>
      <c r="B455" s="115" t="s">
        <v>109</v>
      </c>
      <c r="C455" s="115" t="s">
        <v>202</v>
      </c>
      <c r="D455" s="115" t="s">
        <v>202</v>
      </c>
      <c r="E455" s="115" t="s">
        <v>202</v>
      </c>
      <c r="G455" s="115" t="s">
        <v>202</v>
      </c>
      <c r="I455" s="115" t="s">
        <v>202</v>
      </c>
      <c r="K455" s="115" t="s">
        <v>202</v>
      </c>
      <c r="L455" s="115" t="s">
        <v>202</v>
      </c>
      <c r="M455" s="115" t="s">
        <v>202</v>
      </c>
      <c r="N455" s="115" t="s">
        <v>202</v>
      </c>
      <c r="O455" s="115" t="s">
        <v>202</v>
      </c>
    </row>
    <row r="456" spans="1:15" x14ac:dyDescent="0.25">
      <c r="A456" s="115">
        <v>328303</v>
      </c>
      <c r="B456" s="115" t="s">
        <v>109</v>
      </c>
      <c r="F456" s="115" t="s">
        <v>202</v>
      </c>
      <c r="G456" s="115" t="s">
        <v>202</v>
      </c>
      <c r="H456" s="115" t="s">
        <v>202</v>
      </c>
      <c r="I456" s="115" t="s">
        <v>202</v>
      </c>
      <c r="J456" s="115" t="s">
        <v>202</v>
      </c>
      <c r="K456" s="115" t="s">
        <v>202</v>
      </c>
      <c r="L456" s="115" t="s">
        <v>202</v>
      </c>
      <c r="N456" s="115" t="s">
        <v>202</v>
      </c>
      <c r="O456" s="115" t="s">
        <v>202</v>
      </c>
    </row>
    <row r="457" spans="1:15" x14ac:dyDescent="0.25">
      <c r="A457" s="115">
        <v>315610</v>
      </c>
      <c r="B457" s="115" t="s">
        <v>109</v>
      </c>
      <c r="D457" s="115" t="s">
        <v>202</v>
      </c>
      <c r="E457" s="115" t="s">
        <v>202</v>
      </c>
      <c r="F457" s="115" t="s">
        <v>202</v>
      </c>
      <c r="G457" s="115" t="s">
        <v>202</v>
      </c>
      <c r="H457" s="115" t="s">
        <v>202</v>
      </c>
      <c r="I457" s="115" t="s">
        <v>202</v>
      </c>
      <c r="O457" s="115" t="s">
        <v>202</v>
      </c>
    </row>
    <row r="458" spans="1:15" x14ac:dyDescent="0.25">
      <c r="A458" s="115">
        <v>328037</v>
      </c>
      <c r="B458" s="115" t="s">
        <v>109</v>
      </c>
      <c r="F458" s="115" t="s">
        <v>202</v>
      </c>
      <c r="G458" s="115" t="s">
        <v>202</v>
      </c>
      <c r="J458" s="115" t="s">
        <v>202</v>
      </c>
      <c r="K458" s="115" t="s">
        <v>202</v>
      </c>
      <c r="L458" s="115" t="s">
        <v>202</v>
      </c>
      <c r="M458" s="115" t="s">
        <v>202</v>
      </c>
      <c r="O458" s="115" t="s">
        <v>202</v>
      </c>
    </row>
    <row r="459" spans="1:15" x14ac:dyDescent="0.25">
      <c r="A459" s="115">
        <v>334226</v>
      </c>
      <c r="B459" s="115" t="s">
        <v>109</v>
      </c>
      <c r="G459" s="115" t="s">
        <v>202</v>
      </c>
      <c r="H459" s="115" t="s">
        <v>202</v>
      </c>
      <c r="I459" s="115" t="s">
        <v>202</v>
      </c>
      <c r="J459" s="115" t="s">
        <v>202</v>
      </c>
      <c r="M459" s="115" t="s">
        <v>202</v>
      </c>
      <c r="N459" s="115" t="s">
        <v>202</v>
      </c>
      <c r="O459" s="115" t="s">
        <v>202</v>
      </c>
    </row>
    <row r="460" spans="1:15" x14ac:dyDescent="0.25">
      <c r="A460" s="115">
        <v>329798</v>
      </c>
      <c r="B460" s="115" t="s">
        <v>109</v>
      </c>
      <c r="D460" s="115" t="s">
        <v>202</v>
      </c>
      <c r="E460" s="115" t="s">
        <v>202</v>
      </c>
      <c r="G460" s="115" t="s">
        <v>202</v>
      </c>
      <c r="H460" s="115" t="s">
        <v>202</v>
      </c>
      <c r="N460" s="115" t="s">
        <v>202</v>
      </c>
      <c r="O460" s="115" t="s">
        <v>202</v>
      </c>
    </row>
    <row r="461" spans="1:15" x14ac:dyDescent="0.25">
      <c r="A461" s="115">
        <v>330730</v>
      </c>
      <c r="B461" s="115" t="s">
        <v>109</v>
      </c>
      <c r="F461" s="115" t="s">
        <v>202</v>
      </c>
      <c r="G461" s="115" t="s">
        <v>202</v>
      </c>
      <c r="J461" s="115" t="s">
        <v>202</v>
      </c>
      <c r="M461" s="115" t="s">
        <v>202</v>
      </c>
      <c r="N461" s="115" t="s">
        <v>202</v>
      </c>
      <c r="O461" s="115" t="s">
        <v>202</v>
      </c>
    </row>
    <row r="462" spans="1:15" x14ac:dyDescent="0.25">
      <c r="A462" s="115">
        <v>331414</v>
      </c>
      <c r="B462" s="115" t="s">
        <v>109</v>
      </c>
      <c r="H462" s="115" t="s">
        <v>202</v>
      </c>
      <c r="I462" s="115" t="s">
        <v>202</v>
      </c>
      <c r="J462" s="115" t="s">
        <v>202</v>
      </c>
      <c r="K462" s="115" t="s">
        <v>202</v>
      </c>
      <c r="N462" s="115" t="s">
        <v>202</v>
      </c>
      <c r="O462" s="115" t="s">
        <v>202</v>
      </c>
    </row>
    <row r="463" spans="1:15" x14ac:dyDescent="0.25">
      <c r="A463" s="115">
        <v>331998</v>
      </c>
      <c r="B463" s="115" t="s">
        <v>109</v>
      </c>
      <c r="F463" s="115" t="s">
        <v>202</v>
      </c>
      <c r="G463" s="115" t="s">
        <v>202</v>
      </c>
      <c r="J463" s="115" t="s">
        <v>202</v>
      </c>
      <c r="N463" s="115" t="s">
        <v>202</v>
      </c>
      <c r="O463" s="115" t="s">
        <v>202</v>
      </c>
    </row>
    <row r="464" spans="1:15" x14ac:dyDescent="0.25">
      <c r="A464" s="115">
        <v>322990</v>
      </c>
      <c r="B464" s="115" t="s">
        <v>109</v>
      </c>
      <c r="C464" s="115" t="s">
        <v>202</v>
      </c>
      <c r="D464" s="115" t="s">
        <v>202</v>
      </c>
      <c r="E464" s="115" t="s">
        <v>202</v>
      </c>
      <c r="F464" s="115" t="s">
        <v>202</v>
      </c>
      <c r="G464" s="115" t="s">
        <v>202</v>
      </c>
      <c r="H464" s="115" t="s">
        <v>202</v>
      </c>
      <c r="I464" s="115" t="s">
        <v>202</v>
      </c>
      <c r="J464" s="115" t="s">
        <v>202</v>
      </c>
      <c r="K464" s="115" t="s">
        <v>202</v>
      </c>
      <c r="M464" s="115" t="s">
        <v>202</v>
      </c>
      <c r="N464" s="115" t="s">
        <v>202</v>
      </c>
    </row>
    <row r="465" spans="1:15" x14ac:dyDescent="0.25">
      <c r="A465" s="115">
        <v>329811</v>
      </c>
      <c r="B465" s="115" t="s">
        <v>109</v>
      </c>
      <c r="D465" s="115" t="s">
        <v>202</v>
      </c>
      <c r="F465" s="115" t="s">
        <v>202</v>
      </c>
      <c r="G465" s="115" t="s">
        <v>202</v>
      </c>
      <c r="H465" s="115" t="s">
        <v>202</v>
      </c>
      <c r="I465" s="115" t="s">
        <v>202</v>
      </c>
      <c r="J465" s="115" t="s">
        <v>202</v>
      </c>
      <c r="K465" s="115" t="s">
        <v>202</v>
      </c>
      <c r="N465" s="115" t="s">
        <v>202</v>
      </c>
    </row>
    <row r="466" spans="1:15" x14ac:dyDescent="0.25">
      <c r="A466" s="115">
        <v>331463</v>
      </c>
      <c r="B466" s="115" t="s">
        <v>109</v>
      </c>
      <c r="C466" s="115" t="s">
        <v>202</v>
      </c>
      <c r="G466" s="115" t="s">
        <v>202</v>
      </c>
      <c r="H466" s="115" t="s">
        <v>202</v>
      </c>
      <c r="J466" s="115" t="s">
        <v>202</v>
      </c>
      <c r="K466" s="115" t="s">
        <v>202</v>
      </c>
      <c r="L466" s="115" t="s">
        <v>202</v>
      </c>
      <c r="M466" s="115" t="s">
        <v>202</v>
      </c>
      <c r="N466" s="115" t="s">
        <v>202</v>
      </c>
    </row>
    <row r="467" spans="1:15" x14ac:dyDescent="0.25">
      <c r="A467" s="115">
        <v>331680</v>
      </c>
      <c r="B467" s="115" t="s">
        <v>109</v>
      </c>
      <c r="D467" s="115" t="s">
        <v>137</v>
      </c>
      <c r="G467" s="115" t="s">
        <v>137</v>
      </c>
      <c r="H467" s="115" t="s">
        <v>137</v>
      </c>
      <c r="I467" s="115" t="s">
        <v>137</v>
      </c>
      <c r="J467" s="115" t="s">
        <v>137</v>
      </c>
      <c r="K467" s="115" t="s">
        <v>137</v>
      </c>
      <c r="N467" s="115" t="s">
        <v>137</v>
      </c>
      <c r="O467" s="115" t="s">
        <v>137</v>
      </c>
    </row>
    <row r="468" spans="1:15" x14ac:dyDescent="0.25">
      <c r="A468" s="115">
        <v>329366</v>
      </c>
      <c r="B468" s="115" t="s">
        <v>109</v>
      </c>
      <c r="D468" s="115" t="s">
        <v>202</v>
      </c>
      <c r="E468" s="115" t="s">
        <v>202</v>
      </c>
      <c r="F468" s="115" t="s">
        <v>202</v>
      </c>
      <c r="G468" s="115" t="s">
        <v>202</v>
      </c>
      <c r="H468" s="115" t="s">
        <v>202</v>
      </c>
      <c r="I468" s="115" t="s">
        <v>202</v>
      </c>
      <c r="J468" s="115" t="s">
        <v>202</v>
      </c>
      <c r="K468" s="115" t="s">
        <v>202</v>
      </c>
      <c r="L468" s="115" t="s">
        <v>202</v>
      </c>
      <c r="M468" s="115" t="s">
        <v>202</v>
      </c>
      <c r="N468" s="115" t="s">
        <v>202</v>
      </c>
    </row>
    <row r="469" spans="1:15" x14ac:dyDescent="0.25">
      <c r="A469" s="115">
        <v>336123</v>
      </c>
      <c r="B469" s="115" t="s">
        <v>109</v>
      </c>
      <c r="C469" s="115" t="s">
        <v>202</v>
      </c>
      <c r="D469" s="115" t="s">
        <v>202</v>
      </c>
      <c r="E469" s="115" t="s">
        <v>202</v>
      </c>
      <c r="F469" s="115" t="s">
        <v>202</v>
      </c>
      <c r="G469" s="115" t="s">
        <v>202</v>
      </c>
      <c r="H469" s="115" t="s">
        <v>202</v>
      </c>
      <c r="I469" s="115" t="s">
        <v>202</v>
      </c>
      <c r="J469" s="115" t="s">
        <v>202</v>
      </c>
      <c r="K469" s="115" t="s">
        <v>202</v>
      </c>
      <c r="L469" s="115" t="s">
        <v>202</v>
      </c>
      <c r="M469" s="115" t="s">
        <v>202</v>
      </c>
      <c r="N469" s="115" t="s">
        <v>202</v>
      </c>
      <c r="O469" s="115" t="s">
        <v>202</v>
      </c>
    </row>
    <row r="470" spans="1:15" x14ac:dyDescent="0.25">
      <c r="A470" s="115">
        <v>335033</v>
      </c>
      <c r="B470" s="115" t="s">
        <v>109</v>
      </c>
      <c r="C470" s="115" t="s">
        <v>202</v>
      </c>
      <c r="D470" s="115" t="s">
        <v>202</v>
      </c>
      <c r="E470" s="115" t="s">
        <v>202</v>
      </c>
      <c r="F470" s="115" t="s">
        <v>202</v>
      </c>
      <c r="G470" s="115" t="s">
        <v>202</v>
      </c>
      <c r="H470" s="115" t="s">
        <v>202</v>
      </c>
      <c r="I470" s="115" t="s">
        <v>202</v>
      </c>
      <c r="J470" s="115" t="s">
        <v>202</v>
      </c>
      <c r="K470" s="115" t="s">
        <v>202</v>
      </c>
      <c r="L470" s="115" t="s">
        <v>202</v>
      </c>
      <c r="M470" s="115" t="s">
        <v>202</v>
      </c>
      <c r="N470" s="115" t="s">
        <v>202</v>
      </c>
      <c r="O470" s="115" t="s">
        <v>202</v>
      </c>
    </row>
    <row r="471" spans="1:15" x14ac:dyDescent="0.25">
      <c r="A471" s="115">
        <v>335050</v>
      </c>
      <c r="B471" s="115" t="s">
        <v>109</v>
      </c>
      <c r="C471" s="115" t="s">
        <v>202</v>
      </c>
      <c r="D471" s="115" t="s">
        <v>202</v>
      </c>
      <c r="E471" s="115" t="s">
        <v>202</v>
      </c>
      <c r="F471" s="115" t="s">
        <v>202</v>
      </c>
      <c r="G471" s="115" t="s">
        <v>202</v>
      </c>
      <c r="H471" s="115" t="s">
        <v>202</v>
      </c>
      <c r="I471" s="115" t="s">
        <v>202</v>
      </c>
      <c r="J471" s="115" t="s">
        <v>202</v>
      </c>
      <c r="K471" s="115" t="s">
        <v>202</v>
      </c>
      <c r="L471" s="115" t="s">
        <v>202</v>
      </c>
      <c r="M471" s="115" t="s">
        <v>202</v>
      </c>
      <c r="N471" s="115" t="s">
        <v>202</v>
      </c>
      <c r="O471" s="115" t="s">
        <v>202</v>
      </c>
    </row>
    <row r="472" spans="1:15" x14ac:dyDescent="0.25">
      <c r="A472" s="115">
        <v>335058</v>
      </c>
      <c r="B472" s="115" t="s">
        <v>109</v>
      </c>
      <c r="C472" s="115" t="s">
        <v>202</v>
      </c>
      <c r="D472" s="115" t="s">
        <v>202</v>
      </c>
      <c r="E472" s="115" t="s">
        <v>202</v>
      </c>
      <c r="F472" s="115" t="s">
        <v>202</v>
      </c>
      <c r="G472" s="115" t="s">
        <v>202</v>
      </c>
      <c r="H472" s="115" t="s">
        <v>202</v>
      </c>
      <c r="I472" s="115" t="s">
        <v>202</v>
      </c>
      <c r="J472" s="115" t="s">
        <v>202</v>
      </c>
      <c r="K472" s="115" t="s">
        <v>202</v>
      </c>
      <c r="L472" s="115" t="s">
        <v>202</v>
      </c>
      <c r="M472" s="115" t="s">
        <v>202</v>
      </c>
      <c r="N472" s="115" t="s">
        <v>202</v>
      </c>
      <c r="O472" s="115" t="s">
        <v>202</v>
      </c>
    </row>
    <row r="473" spans="1:15" x14ac:dyDescent="0.25">
      <c r="A473" s="115">
        <v>335068</v>
      </c>
      <c r="B473" s="115" t="s">
        <v>109</v>
      </c>
      <c r="C473" s="115" t="s">
        <v>202</v>
      </c>
      <c r="D473" s="115" t="s">
        <v>202</v>
      </c>
      <c r="E473" s="115" t="s">
        <v>202</v>
      </c>
      <c r="F473" s="115" t="s">
        <v>202</v>
      </c>
      <c r="G473" s="115" t="s">
        <v>202</v>
      </c>
      <c r="H473" s="115" t="s">
        <v>202</v>
      </c>
      <c r="I473" s="115" t="s">
        <v>202</v>
      </c>
      <c r="J473" s="115" t="s">
        <v>202</v>
      </c>
      <c r="K473" s="115" t="s">
        <v>202</v>
      </c>
      <c r="L473" s="115" t="s">
        <v>202</v>
      </c>
      <c r="M473" s="115" t="s">
        <v>202</v>
      </c>
      <c r="N473" s="115" t="s">
        <v>202</v>
      </c>
      <c r="O473" s="115" t="s">
        <v>202</v>
      </c>
    </row>
    <row r="474" spans="1:15" x14ac:dyDescent="0.25">
      <c r="A474" s="115">
        <v>335077</v>
      </c>
      <c r="B474" s="115" t="s">
        <v>109</v>
      </c>
      <c r="C474" s="115" t="s">
        <v>202</v>
      </c>
      <c r="D474" s="115" t="s">
        <v>202</v>
      </c>
      <c r="E474" s="115" t="s">
        <v>202</v>
      </c>
      <c r="F474" s="115" t="s">
        <v>202</v>
      </c>
      <c r="G474" s="115" t="s">
        <v>202</v>
      </c>
      <c r="H474" s="115" t="s">
        <v>202</v>
      </c>
      <c r="I474" s="115" t="s">
        <v>202</v>
      </c>
      <c r="J474" s="115" t="s">
        <v>202</v>
      </c>
      <c r="K474" s="115" t="s">
        <v>202</v>
      </c>
      <c r="L474" s="115" t="s">
        <v>202</v>
      </c>
      <c r="M474" s="115" t="s">
        <v>202</v>
      </c>
      <c r="N474" s="115" t="s">
        <v>202</v>
      </c>
      <c r="O474" s="115" t="s">
        <v>202</v>
      </c>
    </row>
    <row r="475" spans="1:15" x14ac:dyDescent="0.25">
      <c r="A475" s="115">
        <v>335081</v>
      </c>
      <c r="B475" s="115" t="s">
        <v>109</v>
      </c>
      <c r="C475" s="115" t="s">
        <v>202</v>
      </c>
      <c r="D475" s="115" t="s">
        <v>202</v>
      </c>
      <c r="E475" s="115" t="s">
        <v>202</v>
      </c>
      <c r="F475" s="115" t="s">
        <v>202</v>
      </c>
      <c r="G475" s="115" t="s">
        <v>202</v>
      </c>
      <c r="H475" s="115" t="s">
        <v>202</v>
      </c>
      <c r="I475" s="115" t="s">
        <v>202</v>
      </c>
      <c r="J475" s="115" t="s">
        <v>202</v>
      </c>
      <c r="K475" s="115" t="s">
        <v>202</v>
      </c>
      <c r="L475" s="115" t="s">
        <v>202</v>
      </c>
      <c r="M475" s="115" t="s">
        <v>202</v>
      </c>
      <c r="N475" s="115" t="s">
        <v>202</v>
      </c>
      <c r="O475" s="115" t="s">
        <v>202</v>
      </c>
    </row>
    <row r="476" spans="1:15" x14ac:dyDescent="0.25">
      <c r="A476" s="115">
        <v>335087</v>
      </c>
      <c r="B476" s="115" t="s">
        <v>109</v>
      </c>
      <c r="C476" s="115" t="s">
        <v>202</v>
      </c>
      <c r="D476" s="115" t="s">
        <v>202</v>
      </c>
      <c r="E476" s="115" t="s">
        <v>202</v>
      </c>
      <c r="F476" s="115" t="s">
        <v>202</v>
      </c>
      <c r="G476" s="115" t="s">
        <v>202</v>
      </c>
      <c r="H476" s="115" t="s">
        <v>202</v>
      </c>
      <c r="I476" s="115" t="s">
        <v>202</v>
      </c>
      <c r="J476" s="115" t="s">
        <v>202</v>
      </c>
      <c r="K476" s="115" t="s">
        <v>202</v>
      </c>
      <c r="L476" s="115" t="s">
        <v>202</v>
      </c>
      <c r="M476" s="115" t="s">
        <v>202</v>
      </c>
      <c r="N476" s="115" t="s">
        <v>202</v>
      </c>
      <c r="O476" s="115" t="s">
        <v>202</v>
      </c>
    </row>
    <row r="477" spans="1:15" x14ac:dyDescent="0.25">
      <c r="A477" s="115">
        <v>335088</v>
      </c>
      <c r="B477" s="115" t="s">
        <v>109</v>
      </c>
      <c r="C477" s="115" t="s">
        <v>202</v>
      </c>
      <c r="D477" s="115" t="s">
        <v>202</v>
      </c>
      <c r="E477" s="115" t="s">
        <v>202</v>
      </c>
      <c r="F477" s="115" t="s">
        <v>202</v>
      </c>
      <c r="G477" s="115" t="s">
        <v>202</v>
      </c>
      <c r="H477" s="115" t="s">
        <v>202</v>
      </c>
      <c r="I477" s="115" t="s">
        <v>202</v>
      </c>
      <c r="J477" s="115" t="s">
        <v>202</v>
      </c>
      <c r="K477" s="115" t="s">
        <v>202</v>
      </c>
      <c r="L477" s="115" t="s">
        <v>202</v>
      </c>
      <c r="M477" s="115" t="s">
        <v>202</v>
      </c>
      <c r="N477" s="115" t="s">
        <v>202</v>
      </c>
      <c r="O477" s="115" t="s">
        <v>202</v>
      </c>
    </row>
    <row r="478" spans="1:15" x14ac:dyDescent="0.25">
      <c r="A478" s="115">
        <v>335091</v>
      </c>
      <c r="B478" s="115" t="s">
        <v>109</v>
      </c>
      <c r="C478" s="115" t="s">
        <v>202</v>
      </c>
      <c r="D478" s="115" t="s">
        <v>202</v>
      </c>
      <c r="E478" s="115" t="s">
        <v>202</v>
      </c>
      <c r="F478" s="115" t="s">
        <v>202</v>
      </c>
      <c r="G478" s="115" t="s">
        <v>202</v>
      </c>
      <c r="H478" s="115" t="s">
        <v>202</v>
      </c>
      <c r="I478" s="115" t="s">
        <v>202</v>
      </c>
      <c r="J478" s="115" t="s">
        <v>202</v>
      </c>
      <c r="K478" s="115" t="s">
        <v>202</v>
      </c>
      <c r="L478" s="115" t="s">
        <v>202</v>
      </c>
      <c r="M478" s="115" t="s">
        <v>202</v>
      </c>
      <c r="N478" s="115" t="s">
        <v>202</v>
      </c>
      <c r="O478" s="115" t="s">
        <v>202</v>
      </c>
    </row>
    <row r="479" spans="1:15" x14ac:dyDescent="0.25">
      <c r="A479" s="115">
        <v>335111</v>
      </c>
      <c r="B479" s="115" t="s">
        <v>109</v>
      </c>
      <c r="C479" s="115" t="s">
        <v>202</v>
      </c>
      <c r="D479" s="115" t="s">
        <v>202</v>
      </c>
      <c r="E479" s="115" t="s">
        <v>202</v>
      </c>
      <c r="F479" s="115" t="s">
        <v>202</v>
      </c>
      <c r="G479" s="115" t="s">
        <v>202</v>
      </c>
      <c r="H479" s="115" t="s">
        <v>202</v>
      </c>
      <c r="I479" s="115" t="s">
        <v>202</v>
      </c>
      <c r="J479" s="115" t="s">
        <v>202</v>
      </c>
      <c r="K479" s="115" t="s">
        <v>202</v>
      </c>
      <c r="L479" s="115" t="s">
        <v>202</v>
      </c>
      <c r="M479" s="115" t="s">
        <v>202</v>
      </c>
      <c r="N479" s="115" t="s">
        <v>202</v>
      </c>
      <c r="O479" s="115" t="s">
        <v>202</v>
      </c>
    </row>
    <row r="480" spans="1:15" x14ac:dyDescent="0.25">
      <c r="A480" s="115">
        <v>335116</v>
      </c>
      <c r="B480" s="115" t="s">
        <v>109</v>
      </c>
      <c r="C480" s="115" t="s">
        <v>202</v>
      </c>
      <c r="D480" s="115" t="s">
        <v>202</v>
      </c>
      <c r="E480" s="115" t="s">
        <v>202</v>
      </c>
      <c r="F480" s="115" t="s">
        <v>202</v>
      </c>
      <c r="G480" s="115" t="s">
        <v>202</v>
      </c>
      <c r="H480" s="115" t="s">
        <v>202</v>
      </c>
      <c r="I480" s="115" t="s">
        <v>202</v>
      </c>
      <c r="J480" s="115" t="s">
        <v>202</v>
      </c>
      <c r="K480" s="115" t="s">
        <v>202</v>
      </c>
      <c r="L480" s="115" t="s">
        <v>202</v>
      </c>
      <c r="M480" s="115" t="s">
        <v>202</v>
      </c>
      <c r="N480" s="115" t="s">
        <v>202</v>
      </c>
      <c r="O480" s="115" t="s">
        <v>202</v>
      </c>
    </row>
    <row r="481" spans="1:15" x14ac:dyDescent="0.25">
      <c r="A481" s="115">
        <v>335117</v>
      </c>
      <c r="B481" s="115" t="s">
        <v>109</v>
      </c>
      <c r="C481" s="115" t="s">
        <v>202</v>
      </c>
      <c r="D481" s="115" t="s">
        <v>202</v>
      </c>
      <c r="E481" s="115" t="s">
        <v>202</v>
      </c>
      <c r="F481" s="115" t="s">
        <v>202</v>
      </c>
      <c r="G481" s="115" t="s">
        <v>202</v>
      </c>
      <c r="H481" s="115" t="s">
        <v>202</v>
      </c>
      <c r="I481" s="115" t="s">
        <v>202</v>
      </c>
      <c r="J481" s="115" t="s">
        <v>202</v>
      </c>
      <c r="K481" s="115" t="s">
        <v>202</v>
      </c>
      <c r="L481" s="115" t="s">
        <v>202</v>
      </c>
      <c r="M481" s="115" t="s">
        <v>202</v>
      </c>
      <c r="N481" s="115" t="s">
        <v>202</v>
      </c>
      <c r="O481" s="115" t="s">
        <v>202</v>
      </c>
    </row>
    <row r="482" spans="1:15" x14ac:dyDescent="0.25">
      <c r="A482" s="115">
        <v>335122</v>
      </c>
      <c r="B482" s="115" t="s">
        <v>109</v>
      </c>
      <c r="C482" s="115" t="s">
        <v>202</v>
      </c>
      <c r="D482" s="115" t="s">
        <v>202</v>
      </c>
      <c r="E482" s="115" t="s">
        <v>202</v>
      </c>
      <c r="F482" s="115" t="s">
        <v>202</v>
      </c>
      <c r="G482" s="115" t="s">
        <v>202</v>
      </c>
      <c r="H482" s="115" t="s">
        <v>202</v>
      </c>
      <c r="I482" s="115" t="s">
        <v>202</v>
      </c>
      <c r="J482" s="115" t="s">
        <v>202</v>
      </c>
      <c r="K482" s="115" t="s">
        <v>202</v>
      </c>
      <c r="L482" s="115" t="s">
        <v>202</v>
      </c>
      <c r="M482" s="115" t="s">
        <v>202</v>
      </c>
      <c r="N482" s="115" t="s">
        <v>202</v>
      </c>
      <c r="O482" s="115" t="s">
        <v>202</v>
      </c>
    </row>
    <row r="483" spans="1:15" x14ac:dyDescent="0.25">
      <c r="A483" s="115">
        <v>335123</v>
      </c>
      <c r="B483" s="115" t="s">
        <v>109</v>
      </c>
      <c r="C483" s="115" t="s">
        <v>202</v>
      </c>
      <c r="D483" s="115" t="s">
        <v>202</v>
      </c>
      <c r="E483" s="115" t="s">
        <v>202</v>
      </c>
      <c r="F483" s="115" t="s">
        <v>202</v>
      </c>
      <c r="G483" s="115" t="s">
        <v>202</v>
      </c>
      <c r="H483" s="115" t="s">
        <v>202</v>
      </c>
      <c r="I483" s="115" t="s">
        <v>202</v>
      </c>
      <c r="J483" s="115" t="s">
        <v>202</v>
      </c>
      <c r="K483" s="115" t="s">
        <v>202</v>
      </c>
      <c r="L483" s="115" t="s">
        <v>202</v>
      </c>
      <c r="M483" s="115" t="s">
        <v>202</v>
      </c>
      <c r="N483" s="115" t="s">
        <v>202</v>
      </c>
      <c r="O483" s="115" t="s">
        <v>202</v>
      </c>
    </row>
    <row r="484" spans="1:15" x14ac:dyDescent="0.25">
      <c r="A484" s="115">
        <v>335139</v>
      </c>
      <c r="B484" s="115" t="s">
        <v>109</v>
      </c>
      <c r="C484" s="115" t="s">
        <v>202</v>
      </c>
      <c r="D484" s="115" t="s">
        <v>202</v>
      </c>
      <c r="E484" s="115" t="s">
        <v>202</v>
      </c>
      <c r="F484" s="115" t="s">
        <v>202</v>
      </c>
      <c r="G484" s="115" t="s">
        <v>202</v>
      </c>
      <c r="H484" s="115" t="s">
        <v>202</v>
      </c>
      <c r="I484" s="115" t="s">
        <v>202</v>
      </c>
      <c r="J484" s="115" t="s">
        <v>202</v>
      </c>
      <c r="K484" s="115" t="s">
        <v>202</v>
      </c>
      <c r="L484" s="115" t="s">
        <v>202</v>
      </c>
      <c r="M484" s="115" t="s">
        <v>202</v>
      </c>
      <c r="N484" s="115" t="s">
        <v>202</v>
      </c>
      <c r="O484" s="115" t="s">
        <v>202</v>
      </c>
    </row>
    <row r="485" spans="1:15" x14ac:dyDescent="0.25">
      <c r="A485" s="115">
        <v>335165</v>
      </c>
      <c r="B485" s="115" t="s">
        <v>109</v>
      </c>
      <c r="C485" s="115" t="s">
        <v>202</v>
      </c>
      <c r="D485" s="115" t="s">
        <v>202</v>
      </c>
      <c r="E485" s="115" t="s">
        <v>202</v>
      </c>
      <c r="F485" s="115" t="s">
        <v>202</v>
      </c>
      <c r="G485" s="115" t="s">
        <v>202</v>
      </c>
      <c r="H485" s="115" t="s">
        <v>202</v>
      </c>
      <c r="I485" s="115" t="s">
        <v>202</v>
      </c>
      <c r="J485" s="115" t="s">
        <v>202</v>
      </c>
      <c r="K485" s="115" t="s">
        <v>202</v>
      </c>
      <c r="L485" s="115" t="s">
        <v>202</v>
      </c>
      <c r="M485" s="115" t="s">
        <v>202</v>
      </c>
      <c r="N485" s="115" t="s">
        <v>202</v>
      </c>
      <c r="O485" s="115" t="s">
        <v>202</v>
      </c>
    </row>
    <row r="486" spans="1:15" x14ac:dyDescent="0.25">
      <c r="A486" s="115">
        <v>335166</v>
      </c>
      <c r="B486" s="115" t="s">
        <v>109</v>
      </c>
      <c r="C486" s="115" t="s">
        <v>202</v>
      </c>
      <c r="D486" s="115" t="s">
        <v>202</v>
      </c>
      <c r="E486" s="115" t="s">
        <v>202</v>
      </c>
      <c r="F486" s="115" t="s">
        <v>202</v>
      </c>
      <c r="G486" s="115" t="s">
        <v>202</v>
      </c>
      <c r="H486" s="115" t="s">
        <v>202</v>
      </c>
      <c r="I486" s="115" t="s">
        <v>202</v>
      </c>
      <c r="J486" s="115" t="s">
        <v>202</v>
      </c>
      <c r="K486" s="115" t="s">
        <v>202</v>
      </c>
      <c r="L486" s="115" t="s">
        <v>202</v>
      </c>
      <c r="M486" s="115" t="s">
        <v>202</v>
      </c>
      <c r="N486" s="115" t="s">
        <v>202</v>
      </c>
      <c r="O486" s="115" t="s">
        <v>202</v>
      </c>
    </row>
    <row r="487" spans="1:15" x14ac:dyDescent="0.25">
      <c r="A487" s="115">
        <v>335171</v>
      </c>
      <c r="B487" s="115" t="s">
        <v>109</v>
      </c>
      <c r="C487" s="115" t="s">
        <v>202</v>
      </c>
      <c r="D487" s="115" t="s">
        <v>202</v>
      </c>
      <c r="E487" s="115" t="s">
        <v>202</v>
      </c>
      <c r="F487" s="115" t="s">
        <v>202</v>
      </c>
      <c r="G487" s="115" t="s">
        <v>202</v>
      </c>
      <c r="H487" s="115" t="s">
        <v>202</v>
      </c>
      <c r="I487" s="115" t="s">
        <v>202</v>
      </c>
      <c r="J487" s="115" t="s">
        <v>202</v>
      </c>
      <c r="K487" s="115" t="s">
        <v>202</v>
      </c>
      <c r="L487" s="115" t="s">
        <v>202</v>
      </c>
      <c r="M487" s="115" t="s">
        <v>202</v>
      </c>
      <c r="N487" s="115" t="s">
        <v>202</v>
      </c>
      <c r="O487" s="115" t="s">
        <v>202</v>
      </c>
    </row>
    <row r="488" spans="1:15" x14ac:dyDescent="0.25">
      <c r="A488" s="115">
        <v>335175</v>
      </c>
      <c r="B488" s="115" t="s">
        <v>109</v>
      </c>
      <c r="C488" s="115" t="s">
        <v>202</v>
      </c>
      <c r="D488" s="115" t="s">
        <v>202</v>
      </c>
      <c r="E488" s="115" t="s">
        <v>202</v>
      </c>
      <c r="F488" s="115" t="s">
        <v>202</v>
      </c>
      <c r="G488" s="115" t="s">
        <v>202</v>
      </c>
      <c r="H488" s="115" t="s">
        <v>202</v>
      </c>
      <c r="I488" s="115" t="s">
        <v>202</v>
      </c>
      <c r="J488" s="115" t="s">
        <v>202</v>
      </c>
      <c r="K488" s="115" t="s">
        <v>202</v>
      </c>
      <c r="L488" s="115" t="s">
        <v>202</v>
      </c>
      <c r="M488" s="115" t="s">
        <v>202</v>
      </c>
      <c r="N488" s="115" t="s">
        <v>202</v>
      </c>
      <c r="O488" s="115" t="s">
        <v>202</v>
      </c>
    </row>
    <row r="489" spans="1:15" x14ac:dyDescent="0.25">
      <c r="A489" s="115">
        <v>335176</v>
      </c>
      <c r="B489" s="115" t="s">
        <v>109</v>
      </c>
      <c r="C489" s="115" t="s">
        <v>202</v>
      </c>
      <c r="D489" s="115" t="s">
        <v>202</v>
      </c>
      <c r="E489" s="115" t="s">
        <v>202</v>
      </c>
      <c r="F489" s="115" t="s">
        <v>202</v>
      </c>
      <c r="G489" s="115" t="s">
        <v>202</v>
      </c>
      <c r="H489" s="115" t="s">
        <v>202</v>
      </c>
      <c r="I489" s="115" t="s">
        <v>202</v>
      </c>
      <c r="J489" s="115" t="s">
        <v>202</v>
      </c>
      <c r="K489" s="115" t="s">
        <v>202</v>
      </c>
      <c r="L489" s="115" t="s">
        <v>202</v>
      </c>
      <c r="M489" s="115" t="s">
        <v>202</v>
      </c>
      <c r="N489" s="115" t="s">
        <v>202</v>
      </c>
      <c r="O489" s="115" t="s">
        <v>202</v>
      </c>
    </row>
    <row r="490" spans="1:15" x14ac:dyDescent="0.25">
      <c r="A490" s="115">
        <v>335182</v>
      </c>
      <c r="B490" s="115" t="s">
        <v>109</v>
      </c>
      <c r="C490" s="115" t="s">
        <v>202</v>
      </c>
      <c r="D490" s="115" t="s">
        <v>202</v>
      </c>
      <c r="E490" s="115" t="s">
        <v>202</v>
      </c>
      <c r="F490" s="115" t="s">
        <v>202</v>
      </c>
      <c r="G490" s="115" t="s">
        <v>202</v>
      </c>
      <c r="H490" s="115" t="s">
        <v>202</v>
      </c>
      <c r="I490" s="115" t="s">
        <v>202</v>
      </c>
      <c r="J490" s="115" t="s">
        <v>202</v>
      </c>
      <c r="K490" s="115" t="s">
        <v>202</v>
      </c>
      <c r="L490" s="115" t="s">
        <v>202</v>
      </c>
      <c r="M490" s="115" t="s">
        <v>202</v>
      </c>
      <c r="N490" s="115" t="s">
        <v>202</v>
      </c>
      <c r="O490" s="115" t="s">
        <v>202</v>
      </c>
    </row>
    <row r="491" spans="1:15" x14ac:dyDescent="0.25">
      <c r="A491" s="115">
        <v>335197</v>
      </c>
      <c r="B491" s="115" t="s">
        <v>109</v>
      </c>
      <c r="C491" s="115" t="s">
        <v>202</v>
      </c>
      <c r="D491" s="115" t="s">
        <v>202</v>
      </c>
      <c r="E491" s="115" t="s">
        <v>202</v>
      </c>
      <c r="F491" s="115" t="s">
        <v>202</v>
      </c>
      <c r="G491" s="115" t="s">
        <v>202</v>
      </c>
      <c r="H491" s="115" t="s">
        <v>202</v>
      </c>
      <c r="I491" s="115" t="s">
        <v>202</v>
      </c>
      <c r="J491" s="115" t="s">
        <v>202</v>
      </c>
      <c r="K491" s="115" t="s">
        <v>202</v>
      </c>
      <c r="L491" s="115" t="s">
        <v>202</v>
      </c>
      <c r="M491" s="115" t="s">
        <v>202</v>
      </c>
      <c r="N491" s="115" t="s">
        <v>202</v>
      </c>
      <c r="O491" s="115" t="s">
        <v>202</v>
      </c>
    </row>
    <row r="492" spans="1:15" x14ac:dyDescent="0.25">
      <c r="A492" s="115">
        <v>335201</v>
      </c>
      <c r="B492" s="115" t="s">
        <v>109</v>
      </c>
      <c r="C492" s="115" t="s">
        <v>202</v>
      </c>
      <c r="D492" s="115" t="s">
        <v>202</v>
      </c>
      <c r="E492" s="115" t="s">
        <v>202</v>
      </c>
      <c r="F492" s="115" t="s">
        <v>202</v>
      </c>
      <c r="G492" s="115" t="s">
        <v>202</v>
      </c>
      <c r="H492" s="115" t="s">
        <v>202</v>
      </c>
      <c r="I492" s="115" t="s">
        <v>202</v>
      </c>
      <c r="J492" s="115" t="s">
        <v>202</v>
      </c>
      <c r="K492" s="115" t="s">
        <v>202</v>
      </c>
      <c r="L492" s="115" t="s">
        <v>202</v>
      </c>
      <c r="M492" s="115" t="s">
        <v>202</v>
      </c>
      <c r="N492" s="115" t="s">
        <v>202</v>
      </c>
      <c r="O492" s="115" t="s">
        <v>202</v>
      </c>
    </row>
    <row r="493" spans="1:15" x14ac:dyDescent="0.25">
      <c r="A493" s="115">
        <v>335205</v>
      </c>
      <c r="B493" s="115" t="s">
        <v>109</v>
      </c>
      <c r="C493" s="115" t="s">
        <v>202</v>
      </c>
      <c r="D493" s="115" t="s">
        <v>202</v>
      </c>
      <c r="E493" s="115" t="s">
        <v>202</v>
      </c>
      <c r="F493" s="115" t="s">
        <v>202</v>
      </c>
      <c r="G493" s="115" t="s">
        <v>202</v>
      </c>
      <c r="H493" s="115" t="s">
        <v>202</v>
      </c>
      <c r="I493" s="115" t="s">
        <v>202</v>
      </c>
      <c r="J493" s="115" t="s">
        <v>202</v>
      </c>
      <c r="K493" s="115" t="s">
        <v>202</v>
      </c>
      <c r="L493" s="115" t="s">
        <v>202</v>
      </c>
      <c r="M493" s="115" t="s">
        <v>202</v>
      </c>
      <c r="N493" s="115" t="s">
        <v>202</v>
      </c>
      <c r="O493" s="115" t="s">
        <v>202</v>
      </c>
    </row>
    <row r="494" spans="1:15" x14ac:dyDescent="0.25">
      <c r="A494" s="115">
        <v>335208</v>
      </c>
      <c r="B494" s="115" t="s">
        <v>109</v>
      </c>
      <c r="C494" s="115" t="s">
        <v>202</v>
      </c>
      <c r="D494" s="115" t="s">
        <v>202</v>
      </c>
      <c r="E494" s="115" t="s">
        <v>202</v>
      </c>
      <c r="F494" s="115" t="s">
        <v>202</v>
      </c>
      <c r="G494" s="115" t="s">
        <v>202</v>
      </c>
      <c r="H494" s="115" t="s">
        <v>202</v>
      </c>
      <c r="I494" s="115" t="s">
        <v>202</v>
      </c>
      <c r="J494" s="115" t="s">
        <v>202</v>
      </c>
      <c r="K494" s="115" t="s">
        <v>202</v>
      </c>
      <c r="L494" s="115" t="s">
        <v>202</v>
      </c>
      <c r="M494" s="115" t="s">
        <v>202</v>
      </c>
      <c r="N494" s="115" t="s">
        <v>202</v>
      </c>
      <c r="O494" s="115" t="s">
        <v>202</v>
      </c>
    </row>
    <row r="495" spans="1:15" x14ac:dyDescent="0.25">
      <c r="A495" s="115">
        <v>335217</v>
      </c>
      <c r="B495" s="115" t="s">
        <v>109</v>
      </c>
      <c r="C495" s="115" t="s">
        <v>202</v>
      </c>
      <c r="D495" s="115" t="s">
        <v>202</v>
      </c>
      <c r="E495" s="115" t="s">
        <v>202</v>
      </c>
      <c r="F495" s="115" t="s">
        <v>202</v>
      </c>
      <c r="G495" s="115" t="s">
        <v>202</v>
      </c>
      <c r="H495" s="115" t="s">
        <v>202</v>
      </c>
      <c r="I495" s="115" t="s">
        <v>202</v>
      </c>
      <c r="J495" s="115" t="s">
        <v>202</v>
      </c>
      <c r="K495" s="115" t="s">
        <v>202</v>
      </c>
      <c r="L495" s="115" t="s">
        <v>202</v>
      </c>
      <c r="M495" s="115" t="s">
        <v>202</v>
      </c>
      <c r="N495" s="115" t="s">
        <v>202</v>
      </c>
      <c r="O495" s="115" t="s">
        <v>202</v>
      </c>
    </row>
    <row r="496" spans="1:15" x14ac:dyDescent="0.25">
      <c r="A496" s="115">
        <v>335220</v>
      </c>
      <c r="B496" s="115" t="s">
        <v>109</v>
      </c>
      <c r="C496" s="115" t="s">
        <v>202</v>
      </c>
      <c r="D496" s="115" t="s">
        <v>202</v>
      </c>
      <c r="E496" s="115" t="s">
        <v>202</v>
      </c>
      <c r="F496" s="115" t="s">
        <v>202</v>
      </c>
      <c r="G496" s="115" t="s">
        <v>202</v>
      </c>
      <c r="H496" s="115" t="s">
        <v>202</v>
      </c>
      <c r="I496" s="115" t="s">
        <v>202</v>
      </c>
      <c r="J496" s="115" t="s">
        <v>202</v>
      </c>
      <c r="K496" s="115" t="s">
        <v>202</v>
      </c>
      <c r="L496" s="115" t="s">
        <v>202</v>
      </c>
      <c r="M496" s="115" t="s">
        <v>202</v>
      </c>
      <c r="N496" s="115" t="s">
        <v>202</v>
      </c>
      <c r="O496" s="115" t="s">
        <v>202</v>
      </c>
    </row>
    <row r="497" spans="1:15" x14ac:dyDescent="0.25">
      <c r="A497" s="115">
        <v>335223</v>
      </c>
      <c r="B497" s="115" t="s">
        <v>109</v>
      </c>
      <c r="C497" s="115" t="s">
        <v>202</v>
      </c>
      <c r="D497" s="115" t="s">
        <v>202</v>
      </c>
      <c r="E497" s="115" t="s">
        <v>202</v>
      </c>
      <c r="F497" s="115" t="s">
        <v>202</v>
      </c>
      <c r="G497" s="115" t="s">
        <v>202</v>
      </c>
      <c r="H497" s="115" t="s">
        <v>202</v>
      </c>
      <c r="I497" s="115" t="s">
        <v>202</v>
      </c>
      <c r="J497" s="115" t="s">
        <v>202</v>
      </c>
      <c r="K497" s="115" t="s">
        <v>202</v>
      </c>
      <c r="L497" s="115" t="s">
        <v>202</v>
      </c>
      <c r="M497" s="115" t="s">
        <v>202</v>
      </c>
      <c r="N497" s="115" t="s">
        <v>202</v>
      </c>
      <c r="O497" s="115" t="s">
        <v>202</v>
      </c>
    </row>
    <row r="498" spans="1:15" x14ac:dyDescent="0.25">
      <c r="A498" s="115">
        <v>335226</v>
      </c>
      <c r="B498" s="115" t="s">
        <v>109</v>
      </c>
      <c r="C498" s="115" t="s">
        <v>202</v>
      </c>
      <c r="D498" s="115" t="s">
        <v>202</v>
      </c>
      <c r="E498" s="115" t="s">
        <v>202</v>
      </c>
      <c r="F498" s="115" t="s">
        <v>202</v>
      </c>
      <c r="G498" s="115" t="s">
        <v>202</v>
      </c>
      <c r="H498" s="115" t="s">
        <v>202</v>
      </c>
      <c r="I498" s="115" t="s">
        <v>202</v>
      </c>
      <c r="J498" s="115" t="s">
        <v>202</v>
      </c>
      <c r="K498" s="115" t="s">
        <v>202</v>
      </c>
      <c r="L498" s="115" t="s">
        <v>202</v>
      </c>
      <c r="M498" s="115" t="s">
        <v>202</v>
      </c>
      <c r="N498" s="115" t="s">
        <v>202</v>
      </c>
      <c r="O498" s="115" t="s">
        <v>202</v>
      </c>
    </row>
    <row r="499" spans="1:15" x14ac:dyDescent="0.25">
      <c r="A499" s="115">
        <v>335227</v>
      </c>
      <c r="B499" s="115" t="s">
        <v>109</v>
      </c>
      <c r="C499" s="115" t="s">
        <v>202</v>
      </c>
      <c r="D499" s="115" t="s">
        <v>202</v>
      </c>
      <c r="E499" s="115" t="s">
        <v>202</v>
      </c>
      <c r="F499" s="115" t="s">
        <v>202</v>
      </c>
      <c r="G499" s="115" t="s">
        <v>202</v>
      </c>
      <c r="H499" s="115" t="s">
        <v>202</v>
      </c>
      <c r="I499" s="115" t="s">
        <v>202</v>
      </c>
      <c r="J499" s="115" t="s">
        <v>202</v>
      </c>
      <c r="K499" s="115" t="s">
        <v>202</v>
      </c>
      <c r="L499" s="115" t="s">
        <v>202</v>
      </c>
      <c r="M499" s="115" t="s">
        <v>202</v>
      </c>
      <c r="N499" s="115" t="s">
        <v>202</v>
      </c>
      <c r="O499" s="115" t="s">
        <v>202</v>
      </c>
    </row>
    <row r="500" spans="1:15" x14ac:dyDescent="0.25">
      <c r="A500" s="115">
        <v>335229</v>
      </c>
      <c r="B500" s="115" t="s">
        <v>109</v>
      </c>
      <c r="C500" s="115" t="s">
        <v>202</v>
      </c>
      <c r="D500" s="115" t="s">
        <v>202</v>
      </c>
      <c r="E500" s="115" t="s">
        <v>202</v>
      </c>
      <c r="F500" s="115" t="s">
        <v>202</v>
      </c>
      <c r="G500" s="115" t="s">
        <v>202</v>
      </c>
      <c r="H500" s="115" t="s">
        <v>202</v>
      </c>
      <c r="I500" s="115" t="s">
        <v>202</v>
      </c>
      <c r="J500" s="115" t="s">
        <v>202</v>
      </c>
      <c r="K500" s="115" t="s">
        <v>202</v>
      </c>
      <c r="L500" s="115" t="s">
        <v>202</v>
      </c>
      <c r="M500" s="115" t="s">
        <v>202</v>
      </c>
      <c r="N500" s="115" t="s">
        <v>202</v>
      </c>
      <c r="O500" s="115" t="s">
        <v>202</v>
      </c>
    </row>
    <row r="501" spans="1:15" x14ac:dyDescent="0.25">
      <c r="A501" s="115">
        <v>335238</v>
      </c>
      <c r="B501" s="115" t="s">
        <v>109</v>
      </c>
      <c r="C501" s="115" t="s">
        <v>202</v>
      </c>
      <c r="D501" s="115" t="s">
        <v>202</v>
      </c>
      <c r="E501" s="115" t="s">
        <v>202</v>
      </c>
      <c r="F501" s="115" t="s">
        <v>202</v>
      </c>
      <c r="G501" s="115" t="s">
        <v>202</v>
      </c>
      <c r="H501" s="115" t="s">
        <v>202</v>
      </c>
      <c r="I501" s="115" t="s">
        <v>202</v>
      </c>
      <c r="J501" s="115" t="s">
        <v>202</v>
      </c>
      <c r="K501" s="115" t="s">
        <v>202</v>
      </c>
      <c r="L501" s="115" t="s">
        <v>202</v>
      </c>
      <c r="M501" s="115" t="s">
        <v>202</v>
      </c>
      <c r="N501" s="115" t="s">
        <v>202</v>
      </c>
      <c r="O501" s="115" t="s">
        <v>202</v>
      </c>
    </row>
    <row r="502" spans="1:15" x14ac:dyDescent="0.25">
      <c r="A502" s="115">
        <v>335239</v>
      </c>
      <c r="B502" s="115" t="s">
        <v>109</v>
      </c>
      <c r="C502" s="115" t="s">
        <v>202</v>
      </c>
      <c r="D502" s="115" t="s">
        <v>202</v>
      </c>
      <c r="E502" s="115" t="s">
        <v>202</v>
      </c>
      <c r="F502" s="115" t="s">
        <v>202</v>
      </c>
      <c r="G502" s="115" t="s">
        <v>202</v>
      </c>
      <c r="H502" s="115" t="s">
        <v>202</v>
      </c>
      <c r="I502" s="115" t="s">
        <v>202</v>
      </c>
      <c r="J502" s="115" t="s">
        <v>202</v>
      </c>
      <c r="K502" s="115" t="s">
        <v>202</v>
      </c>
      <c r="L502" s="115" t="s">
        <v>202</v>
      </c>
      <c r="M502" s="115" t="s">
        <v>202</v>
      </c>
      <c r="N502" s="115" t="s">
        <v>202</v>
      </c>
      <c r="O502" s="115" t="s">
        <v>202</v>
      </c>
    </row>
    <row r="503" spans="1:15" x14ac:dyDescent="0.25">
      <c r="A503" s="115">
        <v>335240</v>
      </c>
      <c r="B503" s="115" t="s">
        <v>109</v>
      </c>
      <c r="C503" s="115" t="s">
        <v>202</v>
      </c>
      <c r="D503" s="115" t="s">
        <v>202</v>
      </c>
      <c r="E503" s="115" t="s">
        <v>202</v>
      </c>
      <c r="F503" s="115" t="s">
        <v>202</v>
      </c>
      <c r="G503" s="115" t="s">
        <v>202</v>
      </c>
      <c r="H503" s="115" t="s">
        <v>202</v>
      </c>
      <c r="I503" s="115" t="s">
        <v>202</v>
      </c>
      <c r="J503" s="115" t="s">
        <v>202</v>
      </c>
      <c r="K503" s="115" t="s">
        <v>202</v>
      </c>
      <c r="L503" s="115" t="s">
        <v>202</v>
      </c>
      <c r="M503" s="115" t="s">
        <v>202</v>
      </c>
      <c r="N503" s="115" t="s">
        <v>202</v>
      </c>
      <c r="O503" s="115" t="s">
        <v>202</v>
      </c>
    </row>
    <row r="504" spans="1:15" x14ac:dyDescent="0.25">
      <c r="A504" s="115">
        <v>335257</v>
      </c>
      <c r="B504" s="115" t="s">
        <v>109</v>
      </c>
      <c r="C504" s="115" t="s">
        <v>202</v>
      </c>
      <c r="D504" s="115" t="s">
        <v>202</v>
      </c>
      <c r="E504" s="115" t="s">
        <v>202</v>
      </c>
      <c r="F504" s="115" t="s">
        <v>202</v>
      </c>
      <c r="G504" s="115" t="s">
        <v>202</v>
      </c>
      <c r="H504" s="115" t="s">
        <v>202</v>
      </c>
      <c r="I504" s="115" t="s">
        <v>202</v>
      </c>
      <c r="J504" s="115" t="s">
        <v>202</v>
      </c>
      <c r="K504" s="115" t="s">
        <v>202</v>
      </c>
      <c r="L504" s="115" t="s">
        <v>202</v>
      </c>
      <c r="M504" s="115" t="s">
        <v>202</v>
      </c>
      <c r="N504" s="115" t="s">
        <v>202</v>
      </c>
      <c r="O504" s="115" t="s">
        <v>202</v>
      </c>
    </row>
    <row r="505" spans="1:15" x14ac:dyDescent="0.25">
      <c r="A505" s="115">
        <v>335265</v>
      </c>
      <c r="B505" s="115" t="s">
        <v>109</v>
      </c>
      <c r="C505" s="115" t="s">
        <v>202</v>
      </c>
      <c r="D505" s="115" t="s">
        <v>202</v>
      </c>
      <c r="E505" s="115" t="s">
        <v>202</v>
      </c>
      <c r="F505" s="115" t="s">
        <v>202</v>
      </c>
      <c r="G505" s="115" t="s">
        <v>202</v>
      </c>
      <c r="H505" s="115" t="s">
        <v>202</v>
      </c>
      <c r="I505" s="115" t="s">
        <v>202</v>
      </c>
      <c r="J505" s="115" t="s">
        <v>202</v>
      </c>
      <c r="K505" s="115" t="s">
        <v>202</v>
      </c>
      <c r="L505" s="115" t="s">
        <v>202</v>
      </c>
      <c r="M505" s="115" t="s">
        <v>202</v>
      </c>
      <c r="N505" s="115" t="s">
        <v>202</v>
      </c>
      <c r="O505" s="115" t="s">
        <v>202</v>
      </c>
    </row>
    <row r="506" spans="1:15" x14ac:dyDescent="0.25">
      <c r="A506" s="115">
        <v>335270</v>
      </c>
      <c r="B506" s="115" t="s">
        <v>109</v>
      </c>
      <c r="C506" s="115" t="s">
        <v>202</v>
      </c>
      <c r="D506" s="115" t="s">
        <v>202</v>
      </c>
      <c r="E506" s="115" t="s">
        <v>202</v>
      </c>
      <c r="F506" s="115" t="s">
        <v>202</v>
      </c>
      <c r="G506" s="115" t="s">
        <v>202</v>
      </c>
      <c r="H506" s="115" t="s">
        <v>202</v>
      </c>
      <c r="I506" s="115" t="s">
        <v>202</v>
      </c>
      <c r="J506" s="115" t="s">
        <v>202</v>
      </c>
      <c r="K506" s="115" t="s">
        <v>202</v>
      </c>
      <c r="L506" s="115" t="s">
        <v>202</v>
      </c>
      <c r="M506" s="115" t="s">
        <v>202</v>
      </c>
      <c r="N506" s="115" t="s">
        <v>202</v>
      </c>
      <c r="O506" s="115" t="s">
        <v>202</v>
      </c>
    </row>
    <row r="507" spans="1:15" x14ac:dyDescent="0.25">
      <c r="A507" s="115">
        <v>335277</v>
      </c>
      <c r="B507" s="115" t="s">
        <v>109</v>
      </c>
      <c r="C507" s="115" t="s">
        <v>202</v>
      </c>
      <c r="D507" s="115" t="s">
        <v>202</v>
      </c>
      <c r="E507" s="115" t="s">
        <v>202</v>
      </c>
      <c r="F507" s="115" t="s">
        <v>202</v>
      </c>
      <c r="G507" s="115" t="s">
        <v>202</v>
      </c>
      <c r="H507" s="115" t="s">
        <v>202</v>
      </c>
      <c r="I507" s="115" t="s">
        <v>202</v>
      </c>
      <c r="J507" s="115" t="s">
        <v>202</v>
      </c>
      <c r="K507" s="115" t="s">
        <v>202</v>
      </c>
      <c r="L507" s="115" t="s">
        <v>202</v>
      </c>
      <c r="M507" s="115" t="s">
        <v>202</v>
      </c>
      <c r="N507" s="115" t="s">
        <v>202</v>
      </c>
      <c r="O507" s="115" t="s">
        <v>202</v>
      </c>
    </row>
    <row r="508" spans="1:15" x14ac:dyDescent="0.25">
      <c r="A508" s="115">
        <v>335286</v>
      </c>
      <c r="B508" s="115" t="s">
        <v>109</v>
      </c>
      <c r="C508" s="115" t="s">
        <v>202</v>
      </c>
      <c r="D508" s="115" t="s">
        <v>202</v>
      </c>
      <c r="E508" s="115" t="s">
        <v>202</v>
      </c>
      <c r="F508" s="115" t="s">
        <v>202</v>
      </c>
      <c r="G508" s="115" t="s">
        <v>202</v>
      </c>
      <c r="H508" s="115" t="s">
        <v>202</v>
      </c>
      <c r="I508" s="115" t="s">
        <v>202</v>
      </c>
      <c r="J508" s="115" t="s">
        <v>202</v>
      </c>
      <c r="K508" s="115" t="s">
        <v>202</v>
      </c>
      <c r="L508" s="115" t="s">
        <v>202</v>
      </c>
      <c r="M508" s="115" t="s">
        <v>202</v>
      </c>
      <c r="N508" s="115" t="s">
        <v>202</v>
      </c>
      <c r="O508" s="115" t="s">
        <v>202</v>
      </c>
    </row>
    <row r="509" spans="1:15" x14ac:dyDescent="0.25">
      <c r="A509" s="115">
        <v>335304</v>
      </c>
      <c r="B509" s="115" t="s">
        <v>109</v>
      </c>
      <c r="C509" s="115" t="s">
        <v>202</v>
      </c>
      <c r="D509" s="115" t="s">
        <v>202</v>
      </c>
      <c r="E509" s="115" t="s">
        <v>202</v>
      </c>
      <c r="F509" s="115" t="s">
        <v>202</v>
      </c>
      <c r="G509" s="115" t="s">
        <v>202</v>
      </c>
      <c r="H509" s="115" t="s">
        <v>202</v>
      </c>
      <c r="I509" s="115" t="s">
        <v>202</v>
      </c>
      <c r="J509" s="115" t="s">
        <v>202</v>
      </c>
      <c r="K509" s="115" t="s">
        <v>202</v>
      </c>
      <c r="L509" s="115" t="s">
        <v>202</v>
      </c>
      <c r="M509" s="115" t="s">
        <v>202</v>
      </c>
      <c r="N509" s="115" t="s">
        <v>202</v>
      </c>
      <c r="O509" s="115" t="s">
        <v>202</v>
      </c>
    </row>
    <row r="510" spans="1:15" x14ac:dyDescent="0.25">
      <c r="A510" s="115">
        <v>335308</v>
      </c>
      <c r="B510" s="115" t="s">
        <v>109</v>
      </c>
      <c r="C510" s="115" t="s">
        <v>202</v>
      </c>
      <c r="D510" s="115" t="s">
        <v>202</v>
      </c>
      <c r="E510" s="115" t="s">
        <v>202</v>
      </c>
      <c r="F510" s="115" t="s">
        <v>202</v>
      </c>
      <c r="G510" s="115" t="s">
        <v>202</v>
      </c>
      <c r="H510" s="115" t="s">
        <v>202</v>
      </c>
      <c r="I510" s="115" t="s">
        <v>202</v>
      </c>
      <c r="J510" s="115" t="s">
        <v>202</v>
      </c>
      <c r="K510" s="115" t="s">
        <v>202</v>
      </c>
      <c r="L510" s="115" t="s">
        <v>202</v>
      </c>
      <c r="M510" s="115" t="s">
        <v>202</v>
      </c>
      <c r="N510" s="115" t="s">
        <v>202</v>
      </c>
      <c r="O510" s="115" t="s">
        <v>202</v>
      </c>
    </row>
    <row r="511" spans="1:15" x14ac:dyDescent="0.25">
      <c r="A511" s="115">
        <v>335311</v>
      </c>
      <c r="B511" s="115" t="s">
        <v>109</v>
      </c>
      <c r="C511" s="115" t="s">
        <v>202</v>
      </c>
      <c r="D511" s="115" t="s">
        <v>202</v>
      </c>
      <c r="E511" s="115" t="s">
        <v>202</v>
      </c>
      <c r="F511" s="115" t="s">
        <v>202</v>
      </c>
      <c r="G511" s="115" t="s">
        <v>202</v>
      </c>
      <c r="H511" s="115" t="s">
        <v>202</v>
      </c>
      <c r="I511" s="115" t="s">
        <v>202</v>
      </c>
      <c r="J511" s="115" t="s">
        <v>202</v>
      </c>
      <c r="K511" s="115" t="s">
        <v>202</v>
      </c>
      <c r="L511" s="115" t="s">
        <v>202</v>
      </c>
      <c r="M511" s="115" t="s">
        <v>202</v>
      </c>
      <c r="N511" s="115" t="s">
        <v>202</v>
      </c>
      <c r="O511" s="115" t="s">
        <v>202</v>
      </c>
    </row>
    <row r="512" spans="1:15" x14ac:dyDescent="0.25">
      <c r="A512" s="115">
        <v>335315</v>
      </c>
      <c r="B512" s="115" t="s">
        <v>109</v>
      </c>
      <c r="C512" s="115" t="s">
        <v>202</v>
      </c>
      <c r="D512" s="115" t="s">
        <v>202</v>
      </c>
      <c r="E512" s="115" t="s">
        <v>202</v>
      </c>
      <c r="F512" s="115" t="s">
        <v>202</v>
      </c>
      <c r="G512" s="115" t="s">
        <v>202</v>
      </c>
      <c r="H512" s="115" t="s">
        <v>202</v>
      </c>
      <c r="I512" s="115" t="s">
        <v>202</v>
      </c>
      <c r="J512" s="115" t="s">
        <v>202</v>
      </c>
      <c r="K512" s="115" t="s">
        <v>202</v>
      </c>
      <c r="L512" s="115" t="s">
        <v>202</v>
      </c>
      <c r="M512" s="115" t="s">
        <v>202</v>
      </c>
      <c r="N512" s="115" t="s">
        <v>202</v>
      </c>
      <c r="O512" s="115" t="s">
        <v>202</v>
      </c>
    </row>
    <row r="513" spans="1:15" x14ac:dyDescent="0.25">
      <c r="A513" s="115">
        <v>335319</v>
      </c>
      <c r="B513" s="115" t="s">
        <v>109</v>
      </c>
      <c r="C513" s="115" t="s">
        <v>202</v>
      </c>
      <c r="D513" s="115" t="s">
        <v>202</v>
      </c>
      <c r="E513" s="115" t="s">
        <v>202</v>
      </c>
      <c r="F513" s="115" t="s">
        <v>202</v>
      </c>
      <c r="G513" s="115" t="s">
        <v>202</v>
      </c>
      <c r="H513" s="115" t="s">
        <v>202</v>
      </c>
      <c r="I513" s="115" t="s">
        <v>202</v>
      </c>
      <c r="J513" s="115" t="s">
        <v>202</v>
      </c>
      <c r="K513" s="115" t="s">
        <v>202</v>
      </c>
      <c r="L513" s="115" t="s">
        <v>202</v>
      </c>
      <c r="M513" s="115" t="s">
        <v>202</v>
      </c>
      <c r="N513" s="115" t="s">
        <v>202</v>
      </c>
      <c r="O513" s="115" t="s">
        <v>202</v>
      </c>
    </row>
    <row r="514" spans="1:15" x14ac:dyDescent="0.25">
      <c r="A514" s="115">
        <v>335325</v>
      </c>
      <c r="B514" s="115" t="s">
        <v>109</v>
      </c>
      <c r="C514" s="115" t="s">
        <v>202</v>
      </c>
      <c r="D514" s="115" t="s">
        <v>202</v>
      </c>
      <c r="E514" s="115" t="s">
        <v>202</v>
      </c>
      <c r="F514" s="115" t="s">
        <v>202</v>
      </c>
      <c r="G514" s="115" t="s">
        <v>202</v>
      </c>
      <c r="H514" s="115" t="s">
        <v>202</v>
      </c>
      <c r="I514" s="115" t="s">
        <v>202</v>
      </c>
      <c r="J514" s="115" t="s">
        <v>202</v>
      </c>
      <c r="K514" s="115" t="s">
        <v>202</v>
      </c>
      <c r="L514" s="115" t="s">
        <v>202</v>
      </c>
      <c r="M514" s="115" t="s">
        <v>202</v>
      </c>
      <c r="N514" s="115" t="s">
        <v>202</v>
      </c>
      <c r="O514" s="115" t="s">
        <v>202</v>
      </c>
    </row>
    <row r="515" spans="1:15" x14ac:dyDescent="0.25">
      <c r="A515" s="115">
        <v>335335</v>
      </c>
      <c r="B515" s="115" t="s">
        <v>109</v>
      </c>
      <c r="C515" s="115" t="s">
        <v>202</v>
      </c>
      <c r="D515" s="115" t="s">
        <v>202</v>
      </c>
      <c r="E515" s="115" t="s">
        <v>202</v>
      </c>
      <c r="F515" s="115" t="s">
        <v>202</v>
      </c>
      <c r="G515" s="115" t="s">
        <v>202</v>
      </c>
      <c r="H515" s="115" t="s">
        <v>202</v>
      </c>
      <c r="I515" s="115" t="s">
        <v>202</v>
      </c>
      <c r="J515" s="115" t="s">
        <v>202</v>
      </c>
      <c r="K515" s="115" t="s">
        <v>202</v>
      </c>
      <c r="L515" s="115" t="s">
        <v>202</v>
      </c>
      <c r="M515" s="115" t="s">
        <v>202</v>
      </c>
      <c r="N515" s="115" t="s">
        <v>202</v>
      </c>
      <c r="O515" s="115" t="s">
        <v>202</v>
      </c>
    </row>
    <row r="516" spans="1:15" x14ac:dyDescent="0.25">
      <c r="A516" s="115">
        <v>335339</v>
      </c>
      <c r="B516" s="115" t="s">
        <v>109</v>
      </c>
      <c r="C516" s="115" t="s">
        <v>202</v>
      </c>
      <c r="D516" s="115" t="s">
        <v>202</v>
      </c>
      <c r="E516" s="115" t="s">
        <v>202</v>
      </c>
      <c r="F516" s="115" t="s">
        <v>202</v>
      </c>
      <c r="G516" s="115" t="s">
        <v>202</v>
      </c>
      <c r="H516" s="115" t="s">
        <v>202</v>
      </c>
      <c r="I516" s="115" t="s">
        <v>202</v>
      </c>
      <c r="J516" s="115" t="s">
        <v>202</v>
      </c>
      <c r="K516" s="115" t="s">
        <v>202</v>
      </c>
      <c r="L516" s="115" t="s">
        <v>202</v>
      </c>
      <c r="M516" s="115" t="s">
        <v>202</v>
      </c>
      <c r="N516" s="115" t="s">
        <v>202</v>
      </c>
      <c r="O516" s="115" t="s">
        <v>202</v>
      </c>
    </row>
    <row r="517" spans="1:15" x14ac:dyDescent="0.25">
      <c r="A517" s="115">
        <v>335343</v>
      </c>
      <c r="B517" s="115" t="s">
        <v>109</v>
      </c>
      <c r="C517" s="115" t="s">
        <v>202</v>
      </c>
      <c r="D517" s="115" t="s">
        <v>202</v>
      </c>
      <c r="E517" s="115" t="s">
        <v>202</v>
      </c>
      <c r="F517" s="115" t="s">
        <v>202</v>
      </c>
      <c r="G517" s="115" t="s">
        <v>202</v>
      </c>
      <c r="H517" s="115" t="s">
        <v>202</v>
      </c>
      <c r="I517" s="115" t="s">
        <v>202</v>
      </c>
      <c r="J517" s="115" t="s">
        <v>202</v>
      </c>
      <c r="K517" s="115" t="s">
        <v>202</v>
      </c>
      <c r="L517" s="115" t="s">
        <v>202</v>
      </c>
      <c r="M517" s="115" t="s">
        <v>202</v>
      </c>
      <c r="N517" s="115" t="s">
        <v>202</v>
      </c>
      <c r="O517" s="115" t="s">
        <v>202</v>
      </c>
    </row>
    <row r="518" spans="1:15" x14ac:dyDescent="0.25">
      <c r="A518" s="115">
        <v>335347</v>
      </c>
      <c r="B518" s="115" t="s">
        <v>109</v>
      </c>
      <c r="C518" s="115" t="s">
        <v>202</v>
      </c>
      <c r="D518" s="115" t="s">
        <v>202</v>
      </c>
      <c r="E518" s="115" t="s">
        <v>202</v>
      </c>
      <c r="F518" s="115" t="s">
        <v>202</v>
      </c>
      <c r="G518" s="115" t="s">
        <v>202</v>
      </c>
      <c r="H518" s="115" t="s">
        <v>202</v>
      </c>
      <c r="I518" s="115" t="s">
        <v>202</v>
      </c>
      <c r="J518" s="115" t="s">
        <v>202</v>
      </c>
      <c r="K518" s="115" t="s">
        <v>202</v>
      </c>
      <c r="L518" s="115" t="s">
        <v>202</v>
      </c>
      <c r="M518" s="115" t="s">
        <v>202</v>
      </c>
      <c r="N518" s="115" t="s">
        <v>202</v>
      </c>
      <c r="O518" s="115" t="s">
        <v>202</v>
      </c>
    </row>
    <row r="519" spans="1:15" x14ac:dyDescent="0.25">
      <c r="A519" s="115">
        <v>335352</v>
      </c>
      <c r="B519" s="115" t="s">
        <v>109</v>
      </c>
      <c r="C519" s="115" t="s">
        <v>202</v>
      </c>
      <c r="D519" s="115" t="s">
        <v>202</v>
      </c>
      <c r="E519" s="115" t="s">
        <v>202</v>
      </c>
      <c r="F519" s="115" t="s">
        <v>202</v>
      </c>
      <c r="G519" s="115" t="s">
        <v>202</v>
      </c>
      <c r="H519" s="115" t="s">
        <v>202</v>
      </c>
      <c r="I519" s="115" t="s">
        <v>202</v>
      </c>
      <c r="J519" s="115" t="s">
        <v>202</v>
      </c>
      <c r="K519" s="115" t="s">
        <v>202</v>
      </c>
      <c r="L519" s="115" t="s">
        <v>202</v>
      </c>
      <c r="M519" s="115" t="s">
        <v>202</v>
      </c>
      <c r="N519" s="115" t="s">
        <v>202</v>
      </c>
      <c r="O519" s="115" t="s">
        <v>202</v>
      </c>
    </row>
    <row r="520" spans="1:15" x14ac:dyDescent="0.25">
      <c r="A520" s="115">
        <v>335353</v>
      </c>
      <c r="B520" s="115" t="s">
        <v>109</v>
      </c>
      <c r="C520" s="115" t="s">
        <v>202</v>
      </c>
      <c r="D520" s="115" t="s">
        <v>202</v>
      </c>
      <c r="E520" s="115" t="s">
        <v>202</v>
      </c>
      <c r="F520" s="115" t="s">
        <v>202</v>
      </c>
      <c r="G520" s="115" t="s">
        <v>202</v>
      </c>
      <c r="H520" s="115" t="s">
        <v>202</v>
      </c>
      <c r="I520" s="115" t="s">
        <v>202</v>
      </c>
      <c r="J520" s="115" t="s">
        <v>202</v>
      </c>
      <c r="K520" s="115" t="s">
        <v>202</v>
      </c>
      <c r="L520" s="115" t="s">
        <v>202</v>
      </c>
      <c r="M520" s="115" t="s">
        <v>202</v>
      </c>
      <c r="N520" s="115" t="s">
        <v>202</v>
      </c>
      <c r="O520" s="115" t="s">
        <v>202</v>
      </c>
    </row>
    <row r="521" spans="1:15" x14ac:dyDescent="0.25">
      <c r="A521" s="115">
        <v>335354</v>
      </c>
      <c r="B521" s="115" t="s">
        <v>109</v>
      </c>
      <c r="C521" s="115" t="s">
        <v>202</v>
      </c>
      <c r="D521" s="115" t="s">
        <v>202</v>
      </c>
      <c r="E521" s="115" t="s">
        <v>202</v>
      </c>
      <c r="F521" s="115" t="s">
        <v>202</v>
      </c>
      <c r="G521" s="115" t="s">
        <v>202</v>
      </c>
      <c r="H521" s="115" t="s">
        <v>202</v>
      </c>
      <c r="I521" s="115" t="s">
        <v>202</v>
      </c>
      <c r="J521" s="115" t="s">
        <v>202</v>
      </c>
      <c r="K521" s="115" t="s">
        <v>202</v>
      </c>
      <c r="L521" s="115" t="s">
        <v>202</v>
      </c>
      <c r="M521" s="115" t="s">
        <v>202</v>
      </c>
      <c r="N521" s="115" t="s">
        <v>202</v>
      </c>
      <c r="O521" s="115" t="s">
        <v>202</v>
      </c>
    </row>
    <row r="522" spans="1:15" x14ac:dyDescent="0.25">
      <c r="A522" s="115">
        <v>335357</v>
      </c>
      <c r="B522" s="115" t="s">
        <v>109</v>
      </c>
      <c r="C522" s="115" t="s">
        <v>202</v>
      </c>
      <c r="D522" s="115" t="s">
        <v>202</v>
      </c>
      <c r="E522" s="115" t="s">
        <v>202</v>
      </c>
      <c r="F522" s="115" t="s">
        <v>202</v>
      </c>
      <c r="G522" s="115" t="s">
        <v>202</v>
      </c>
      <c r="H522" s="115" t="s">
        <v>202</v>
      </c>
      <c r="I522" s="115" t="s">
        <v>202</v>
      </c>
      <c r="J522" s="115" t="s">
        <v>202</v>
      </c>
      <c r="K522" s="115" t="s">
        <v>202</v>
      </c>
      <c r="L522" s="115" t="s">
        <v>202</v>
      </c>
      <c r="M522" s="115" t="s">
        <v>202</v>
      </c>
      <c r="N522" s="115" t="s">
        <v>202</v>
      </c>
      <c r="O522" s="115" t="s">
        <v>202</v>
      </c>
    </row>
    <row r="523" spans="1:15" x14ac:dyDescent="0.25">
      <c r="A523" s="115">
        <v>335362</v>
      </c>
      <c r="B523" s="115" t="s">
        <v>109</v>
      </c>
      <c r="C523" s="115" t="s">
        <v>202</v>
      </c>
      <c r="D523" s="115" t="s">
        <v>202</v>
      </c>
      <c r="E523" s="115" t="s">
        <v>202</v>
      </c>
      <c r="F523" s="115" t="s">
        <v>202</v>
      </c>
      <c r="G523" s="115" t="s">
        <v>202</v>
      </c>
      <c r="H523" s="115" t="s">
        <v>202</v>
      </c>
      <c r="I523" s="115" t="s">
        <v>202</v>
      </c>
      <c r="J523" s="115" t="s">
        <v>202</v>
      </c>
      <c r="K523" s="115" t="s">
        <v>202</v>
      </c>
      <c r="L523" s="115" t="s">
        <v>202</v>
      </c>
      <c r="M523" s="115" t="s">
        <v>202</v>
      </c>
      <c r="N523" s="115" t="s">
        <v>202</v>
      </c>
      <c r="O523" s="115" t="s">
        <v>202</v>
      </c>
    </row>
    <row r="524" spans="1:15" x14ac:dyDescent="0.25">
      <c r="A524" s="115">
        <v>335366</v>
      </c>
      <c r="B524" s="115" t="s">
        <v>109</v>
      </c>
      <c r="C524" s="115" t="s">
        <v>202</v>
      </c>
      <c r="D524" s="115" t="s">
        <v>202</v>
      </c>
      <c r="E524" s="115" t="s">
        <v>202</v>
      </c>
      <c r="F524" s="115" t="s">
        <v>202</v>
      </c>
      <c r="G524" s="115" t="s">
        <v>202</v>
      </c>
      <c r="H524" s="115" t="s">
        <v>202</v>
      </c>
      <c r="I524" s="115" t="s">
        <v>202</v>
      </c>
      <c r="J524" s="115" t="s">
        <v>202</v>
      </c>
      <c r="K524" s="115" t="s">
        <v>202</v>
      </c>
      <c r="L524" s="115" t="s">
        <v>202</v>
      </c>
      <c r="M524" s="115" t="s">
        <v>202</v>
      </c>
      <c r="N524" s="115" t="s">
        <v>202</v>
      </c>
      <c r="O524" s="115" t="s">
        <v>202</v>
      </c>
    </row>
    <row r="525" spans="1:15" x14ac:dyDescent="0.25">
      <c r="A525" s="115">
        <v>335370</v>
      </c>
      <c r="B525" s="115" t="s">
        <v>109</v>
      </c>
      <c r="C525" s="115" t="s">
        <v>202</v>
      </c>
      <c r="D525" s="115" t="s">
        <v>202</v>
      </c>
      <c r="E525" s="115" t="s">
        <v>202</v>
      </c>
      <c r="F525" s="115" t="s">
        <v>202</v>
      </c>
      <c r="G525" s="115" t="s">
        <v>202</v>
      </c>
      <c r="H525" s="115" t="s">
        <v>202</v>
      </c>
      <c r="I525" s="115" t="s">
        <v>202</v>
      </c>
      <c r="J525" s="115" t="s">
        <v>202</v>
      </c>
      <c r="K525" s="115" t="s">
        <v>202</v>
      </c>
      <c r="L525" s="115" t="s">
        <v>202</v>
      </c>
      <c r="M525" s="115" t="s">
        <v>202</v>
      </c>
      <c r="N525" s="115" t="s">
        <v>202</v>
      </c>
      <c r="O525" s="115" t="s">
        <v>202</v>
      </c>
    </row>
    <row r="526" spans="1:15" x14ac:dyDescent="0.25">
      <c r="A526" s="115">
        <v>335383</v>
      </c>
      <c r="B526" s="115" t="s">
        <v>109</v>
      </c>
      <c r="C526" s="115" t="s">
        <v>202</v>
      </c>
      <c r="D526" s="115" t="s">
        <v>202</v>
      </c>
      <c r="E526" s="115" t="s">
        <v>202</v>
      </c>
      <c r="F526" s="115" t="s">
        <v>202</v>
      </c>
      <c r="G526" s="115" t="s">
        <v>202</v>
      </c>
      <c r="H526" s="115" t="s">
        <v>202</v>
      </c>
      <c r="I526" s="115" t="s">
        <v>202</v>
      </c>
      <c r="J526" s="115" t="s">
        <v>202</v>
      </c>
      <c r="K526" s="115" t="s">
        <v>202</v>
      </c>
      <c r="L526" s="115" t="s">
        <v>202</v>
      </c>
      <c r="M526" s="115" t="s">
        <v>202</v>
      </c>
      <c r="N526" s="115" t="s">
        <v>202</v>
      </c>
      <c r="O526" s="115" t="s">
        <v>202</v>
      </c>
    </row>
    <row r="527" spans="1:15" x14ac:dyDescent="0.25">
      <c r="A527" s="115">
        <v>335386</v>
      </c>
      <c r="B527" s="115" t="s">
        <v>109</v>
      </c>
      <c r="C527" s="115" t="s">
        <v>202</v>
      </c>
      <c r="D527" s="115" t="s">
        <v>202</v>
      </c>
      <c r="E527" s="115" t="s">
        <v>202</v>
      </c>
      <c r="F527" s="115" t="s">
        <v>202</v>
      </c>
      <c r="G527" s="115" t="s">
        <v>202</v>
      </c>
      <c r="H527" s="115" t="s">
        <v>202</v>
      </c>
      <c r="I527" s="115" t="s">
        <v>202</v>
      </c>
      <c r="J527" s="115" t="s">
        <v>202</v>
      </c>
      <c r="K527" s="115" t="s">
        <v>202</v>
      </c>
      <c r="L527" s="115" t="s">
        <v>202</v>
      </c>
      <c r="M527" s="115" t="s">
        <v>202</v>
      </c>
      <c r="N527" s="115" t="s">
        <v>202</v>
      </c>
      <c r="O527" s="115" t="s">
        <v>202</v>
      </c>
    </row>
    <row r="528" spans="1:15" x14ac:dyDescent="0.25">
      <c r="A528" s="115">
        <v>335391</v>
      </c>
      <c r="B528" s="115" t="s">
        <v>109</v>
      </c>
      <c r="C528" s="115" t="s">
        <v>202</v>
      </c>
      <c r="D528" s="115" t="s">
        <v>202</v>
      </c>
      <c r="E528" s="115" t="s">
        <v>202</v>
      </c>
      <c r="F528" s="115" t="s">
        <v>202</v>
      </c>
      <c r="G528" s="115" t="s">
        <v>202</v>
      </c>
      <c r="H528" s="115" t="s">
        <v>202</v>
      </c>
      <c r="I528" s="115" t="s">
        <v>202</v>
      </c>
      <c r="J528" s="115" t="s">
        <v>202</v>
      </c>
      <c r="K528" s="115" t="s">
        <v>202</v>
      </c>
      <c r="L528" s="115" t="s">
        <v>202</v>
      </c>
      <c r="M528" s="115" t="s">
        <v>202</v>
      </c>
      <c r="N528" s="115" t="s">
        <v>202</v>
      </c>
      <c r="O528" s="115" t="s">
        <v>202</v>
      </c>
    </row>
    <row r="529" spans="1:15" x14ac:dyDescent="0.25">
      <c r="A529" s="115">
        <v>335395</v>
      </c>
      <c r="B529" s="115" t="s">
        <v>109</v>
      </c>
      <c r="C529" s="115" t="s">
        <v>202</v>
      </c>
      <c r="D529" s="115" t="s">
        <v>202</v>
      </c>
      <c r="E529" s="115" t="s">
        <v>202</v>
      </c>
      <c r="F529" s="115" t="s">
        <v>202</v>
      </c>
      <c r="G529" s="115" t="s">
        <v>202</v>
      </c>
      <c r="H529" s="115" t="s">
        <v>202</v>
      </c>
      <c r="I529" s="115" t="s">
        <v>202</v>
      </c>
      <c r="J529" s="115" t="s">
        <v>202</v>
      </c>
      <c r="K529" s="115" t="s">
        <v>202</v>
      </c>
      <c r="L529" s="115" t="s">
        <v>202</v>
      </c>
      <c r="M529" s="115" t="s">
        <v>202</v>
      </c>
      <c r="N529" s="115" t="s">
        <v>202</v>
      </c>
      <c r="O529" s="115" t="s">
        <v>202</v>
      </c>
    </row>
    <row r="530" spans="1:15" x14ac:dyDescent="0.25">
      <c r="A530" s="115">
        <v>335400</v>
      </c>
      <c r="B530" s="115" t="s">
        <v>109</v>
      </c>
      <c r="C530" s="115" t="s">
        <v>202</v>
      </c>
      <c r="D530" s="115" t="s">
        <v>202</v>
      </c>
      <c r="E530" s="115" t="s">
        <v>202</v>
      </c>
      <c r="F530" s="115" t="s">
        <v>202</v>
      </c>
      <c r="G530" s="115" t="s">
        <v>202</v>
      </c>
      <c r="H530" s="115" t="s">
        <v>202</v>
      </c>
      <c r="I530" s="115" t="s">
        <v>202</v>
      </c>
      <c r="J530" s="115" t="s">
        <v>202</v>
      </c>
      <c r="K530" s="115" t="s">
        <v>202</v>
      </c>
      <c r="L530" s="115" t="s">
        <v>202</v>
      </c>
      <c r="M530" s="115" t="s">
        <v>202</v>
      </c>
      <c r="N530" s="115" t="s">
        <v>202</v>
      </c>
      <c r="O530" s="115" t="s">
        <v>202</v>
      </c>
    </row>
    <row r="531" spans="1:15" x14ac:dyDescent="0.25">
      <c r="A531" s="115">
        <v>335409</v>
      </c>
      <c r="B531" s="115" t="s">
        <v>109</v>
      </c>
      <c r="C531" s="115" t="s">
        <v>202</v>
      </c>
      <c r="D531" s="115" t="s">
        <v>202</v>
      </c>
      <c r="E531" s="115" t="s">
        <v>202</v>
      </c>
      <c r="F531" s="115" t="s">
        <v>202</v>
      </c>
      <c r="G531" s="115" t="s">
        <v>202</v>
      </c>
      <c r="H531" s="115" t="s">
        <v>202</v>
      </c>
      <c r="I531" s="115" t="s">
        <v>202</v>
      </c>
      <c r="J531" s="115" t="s">
        <v>202</v>
      </c>
      <c r="K531" s="115" t="s">
        <v>202</v>
      </c>
      <c r="L531" s="115" t="s">
        <v>202</v>
      </c>
      <c r="M531" s="115" t="s">
        <v>202</v>
      </c>
      <c r="N531" s="115" t="s">
        <v>202</v>
      </c>
      <c r="O531" s="115" t="s">
        <v>202</v>
      </c>
    </row>
    <row r="532" spans="1:15" x14ac:dyDescent="0.25">
      <c r="A532" s="115">
        <v>335411</v>
      </c>
      <c r="B532" s="115" t="s">
        <v>109</v>
      </c>
      <c r="C532" s="115" t="s">
        <v>202</v>
      </c>
      <c r="D532" s="115" t="s">
        <v>202</v>
      </c>
      <c r="E532" s="115" t="s">
        <v>202</v>
      </c>
      <c r="F532" s="115" t="s">
        <v>202</v>
      </c>
      <c r="G532" s="115" t="s">
        <v>202</v>
      </c>
      <c r="H532" s="115" t="s">
        <v>202</v>
      </c>
      <c r="I532" s="115" t="s">
        <v>202</v>
      </c>
      <c r="J532" s="115" t="s">
        <v>202</v>
      </c>
      <c r="K532" s="115" t="s">
        <v>202</v>
      </c>
      <c r="L532" s="115" t="s">
        <v>202</v>
      </c>
      <c r="M532" s="115" t="s">
        <v>202</v>
      </c>
      <c r="N532" s="115" t="s">
        <v>202</v>
      </c>
      <c r="O532" s="115" t="s">
        <v>202</v>
      </c>
    </row>
    <row r="533" spans="1:15" x14ac:dyDescent="0.25">
      <c r="A533" s="115">
        <v>335415</v>
      </c>
      <c r="B533" s="115" t="s">
        <v>109</v>
      </c>
      <c r="C533" s="115" t="s">
        <v>202</v>
      </c>
      <c r="D533" s="115" t="s">
        <v>202</v>
      </c>
      <c r="E533" s="115" t="s">
        <v>202</v>
      </c>
      <c r="F533" s="115" t="s">
        <v>202</v>
      </c>
      <c r="G533" s="115" t="s">
        <v>202</v>
      </c>
      <c r="H533" s="115" t="s">
        <v>202</v>
      </c>
      <c r="I533" s="115" t="s">
        <v>202</v>
      </c>
      <c r="J533" s="115" t="s">
        <v>202</v>
      </c>
      <c r="K533" s="115" t="s">
        <v>202</v>
      </c>
      <c r="L533" s="115" t="s">
        <v>202</v>
      </c>
      <c r="M533" s="115" t="s">
        <v>202</v>
      </c>
      <c r="N533" s="115" t="s">
        <v>202</v>
      </c>
      <c r="O533" s="115" t="s">
        <v>202</v>
      </c>
    </row>
    <row r="534" spans="1:15" x14ac:dyDescent="0.25">
      <c r="A534" s="115">
        <v>335420</v>
      </c>
      <c r="B534" s="115" t="s">
        <v>109</v>
      </c>
      <c r="C534" s="115" t="s">
        <v>202</v>
      </c>
      <c r="D534" s="115" t="s">
        <v>202</v>
      </c>
      <c r="E534" s="115" t="s">
        <v>202</v>
      </c>
      <c r="F534" s="115" t="s">
        <v>202</v>
      </c>
      <c r="G534" s="115" t="s">
        <v>202</v>
      </c>
      <c r="H534" s="115" t="s">
        <v>202</v>
      </c>
      <c r="I534" s="115" t="s">
        <v>202</v>
      </c>
      <c r="J534" s="115" t="s">
        <v>202</v>
      </c>
      <c r="K534" s="115" t="s">
        <v>202</v>
      </c>
      <c r="L534" s="115" t="s">
        <v>202</v>
      </c>
      <c r="M534" s="115" t="s">
        <v>202</v>
      </c>
      <c r="N534" s="115" t="s">
        <v>202</v>
      </c>
      <c r="O534" s="115" t="s">
        <v>202</v>
      </c>
    </row>
    <row r="535" spans="1:15" x14ac:dyDescent="0.25">
      <c r="A535" s="115">
        <v>335425</v>
      </c>
      <c r="B535" s="115" t="s">
        <v>109</v>
      </c>
      <c r="C535" s="115" t="s">
        <v>202</v>
      </c>
      <c r="D535" s="115" t="s">
        <v>202</v>
      </c>
      <c r="E535" s="115" t="s">
        <v>202</v>
      </c>
      <c r="F535" s="115" t="s">
        <v>202</v>
      </c>
      <c r="G535" s="115" t="s">
        <v>202</v>
      </c>
      <c r="H535" s="115" t="s">
        <v>202</v>
      </c>
      <c r="I535" s="115" t="s">
        <v>202</v>
      </c>
      <c r="J535" s="115" t="s">
        <v>202</v>
      </c>
      <c r="K535" s="115" t="s">
        <v>202</v>
      </c>
      <c r="L535" s="115" t="s">
        <v>202</v>
      </c>
      <c r="M535" s="115" t="s">
        <v>202</v>
      </c>
      <c r="N535" s="115" t="s">
        <v>202</v>
      </c>
      <c r="O535" s="115" t="s">
        <v>202</v>
      </c>
    </row>
    <row r="536" spans="1:15" x14ac:dyDescent="0.25">
      <c r="A536" s="115">
        <v>335426</v>
      </c>
      <c r="B536" s="115" t="s">
        <v>109</v>
      </c>
      <c r="C536" s="115" t="s">
        <v>202</v>
      </c>
      <c r="D536" s="115" t="s">
        <v>202</v>
      </c>
      <c r="E536" s="115" t="s">
        <v>202</v>
      </c>
      <c r="F536" s="115" t="s">
        <v>202</v>
      </c>
      <c r="G536" s="115" t="s">
        <v>202</v>
      </c>
      <c r="H536" s="115" t="s">
        <v>202</v>
      </c>
      <c r="I536" s="115" t="s">
        <v>202</v>
      </c>
      <c r="J536" s="115" t="s">
        <v>202</v>
      </c>
      <c r="K536" s="115" t="s">
        <v>202</v>
      </c>
      <c r="L536" s="115" t="s">
        <v>202</v>
      </c>
      <c r="M536" s="115" t="s">
        <v>202</v>
      </c>
      <c r="N536" s="115" t="s">
        <v>202</v>
      </c>
      <c r="O536" s="115" t="s">
        <v>202</v>
      </c>
    </row>
    <row r="537" spans="1:15" x14ac:dyDescent="0.25">
      <c r="A537" s="115">
        <v>335427</v>
      </c>
      <c r="B537" s="115" t="s">
        <v>109</v>
      </c>
      <c r="C537" s="115" t="s">
        <v>202</v>
      </c>
      <c r="D537" s="115" t="s">
        <v>202</v>
      </c>
      <c r="E537" s="115" t="s">
        <v>202</v>
      </c>
      <c r="F537" s="115" t="s">
        <v>202</v>
      </c>
      <c r="G537" s="115" t="s">
        <v>202</v>
      </c>
      <c r="H537" s="115" t="s">
        <v>202</v>
      </c>
      <c r="I537" s="115" t="s">
        <v>202</v>
      </c>
      <c r="J537" s="115" t="s">
        <v>202</v>
      </c>
      <c r="K537" s="115" t="s">
        <v>202</v>
      </c>
      <c r="L537" s="115" t="s">
        <v>202</v>
      </c>
      <c r="M537" s="115" t="s">
        <v>202</v>
      </c>
      <c r="N537" s="115" t="s">
        <v>202</v>
      </c>
      <c r="O537" s="115" t="s">
        <v>202</v>
      </c>
    </row>
    <row r="538" spans="1:15" x14ac:dyDescent="0.25">
      <c r="A538" s="115">
        <v>335431</v>
      </c>
      <c r="B538" s="115" t="s">
        <v>109</v>
      </c>
      <c r="C538" s="115" t="s">
        <v>202</v>
      </c>
      <c r="D538" s="115" t="s">
        <v>202</v>
      </c>
      <c r="E538" s="115" t="s">
        <v>202</v>
      </c>
      <c r="F538" s="115" t="s">
        <v>202</v>
      </c>
      <c r="G538" s="115" t="s">
        <v>202</v>
      </c>
      <c r="H538" s="115" t="s">
        <v>202</v>
      </c>
      <c r="I538" s="115" t="s">
        <v>202</v>
      </c>
      <c r="J538" s="115" t="s">
        <v>202</v>
      </c>
      <c r="K538" s="115" t="s">
        <v>202</v>
      </c>
      <c r="L538" s="115" t="s">
        <v>202</v>
      </c>
      <c r="M538" s="115" t="s">
        <v>202</v>
      </c>
      <c r="N538" s="115" t="s">
        <v>202</v>
      </c>
      <c r="O538" s="115" t="s">
        <v>202</v>
      </c>
    </row>
    <row r="539" spans="1:15" x14ac:dyDescent="0.25">
      <c r="A539" s="115">
        <v>335434</v>
      </c>
      <c r="B539" s="115" t="s">
        <v>109</v>
      </c>
      <c r="C539" s="115" t="s">
        <v>202</v>
      </c>
      <c r="D539" s="115" t="s">
        <v>202</v>
      </c>
      <c r="E539" s="115" t="s">
        <v>202</v>
      </c>
      <c r="F539" s="115" t="s">
        <v>202</v>
      </c>
      <c r="G539" s="115" t="s">
        <v>202</v>
      </c>
      <c r="H539" s="115" t="s">
        <v>202</v>
      </c>
      <c r="I539" s="115" t="s">
        <v>202</v>
      </c>
      <c r="J539" s="115" t="s">
        <v>202</v>
      </c>
      <c r="K539" s="115" t="s">
        <v>202</v>
      </c>
      <c r="L539" s="115" t="s">
        <v>202</v>
      </c>
      <c r="M539" s="115" t="s">
        <v>202</v>
      </c>
      <c r="N539" s="115" t="s">
        <v>202</v>
      </c>
      <c r="O539" s="115" t="s">
        <v>202</v>
      </c>
    </row>
    <row r="540" spans="1:15" x14ac:dyDescent="0.25">
      <c r="A540" s="115">
        <v>335437</v>
      </c>
      <c r="B540" s="115" t="s">
        <v>109</v>
      </c>
      <c r="C540" s="115" t="s">
        <v>202</v>
      </c>
      <c r="D540" s="115" t="s">
        <v>202</v>
      </c>
      <c r="E540" s="115" t="s">
        <v>202</v>
      </c>
      <c r="F540" s="115" t="s">
        <v>202</v>
      </c>
      <c r="G540" s="115" t="s">
        <v>202</v>
      </c>
      <c r="H540" s="115" t="s">
        <v>202</v>
      </c>
      <c r="I540" s="115" t="s">
        <v>202</v>
      </c>
      <c r="J540" s="115" t="s">
        <v>202</v>
      </c>
      <c r="K540" s="115" t="s">
        <v>202</v>
      </c>
      <c r="L540" s="115" t="s">
        <v>202</v>
      </c>
      <c r="M540" s="115" t="s">
        <v>202</v>
      </c>
      <c r="N540" s="115" t="s">
        <v>202</v>
      </c>
      <c r="O540" s="115" t="s">
        <v>202</v>
      </c>
    </row>
    <row r="541" spans="1:15" x14ac:dyDescent="0.25">
      <c r="A541" s="115">
        <v>335438</v>
      </c>
      <c r="B541" s="115" t="s">
        <v>109</v>
      </c>
      <c r="C541" s="115" t="s">
        <v>202</v>
      </c>
      <c r="D541" s="115" t="s">
        <v>202</v>
      </c>
      <c r="E541" s="115" t="s">
        <v>202</v>
      </c>
      <c r="F541" s="115" t="s">
        <v>202</v>
      </c>
      <c r="G541" s="115" t="s">
        <v>202</v>
      </c>
      <c r="H541" s="115" t="s">
        <v>202</v>
      </c>
      <c r="I541" s="115" t="s">
        <v>202</v>
      </c>
      <c r="J541" s="115" t="s">
        <v>202</v>
      </c>
      <c r="K541" s="115" t="s">
        <v>202</v>
      </c>
      <c r="L541" s="115" t="s">
        <v>202</v>
      </c>
      <c r="M541" s="115" t="s">
        <v>202</v>
      </c>
      <c r="N541" s="115" t="s">
        <v>202</v>
      </c>
      <c r="O541" s="115" t="s">
        <v>202</v>
      </c>
    </row>
    <row r="542" spans="1:15" x14ac:dyDescent="0.25">
      <c r="A542" s="115">
        <v>335439</v>
      </c>
      <c r="B542" s="115" t="s">
        <v>109</v>
      </c>
      <c r="C542" s="115" t="s">
        <v>202</v>
      </c>
      <c r="D542" s="115" t="s">
        <v>202</v>
      </c>
      <c r="E542" s="115" t="s">
        <v>202</v>
      </c>
      <c r="F542" s="115" t="s">
        <v>202</v>
      </c>
      <c r="G542" s="115" t="s">
        <v>202</v>
      </c>
      <c r="H542" s="115" t="s">
        <v>202</v>
      </c>
      <c r="I542" s="115" t="s">
        <v>202</v>
      </c>
      <c r="J542" s="115" t="s">
        <v>202</v>
      </c>
      <c r="K542" s="115" t="s">
        <v>202</v>
      </c>
      <c r="L542" s="115" t="s">
        <v>202</v>
      </c>
      <c r="M542" s="115" t="s">
        <v>202</v>
      </c>
      <c r="N542" s="115" t="s">
        <v>202</v>
      </c>
      <c r="O542" s="115" t="s">
        <v>202</v>
      </c>
    </row>
    <row r="543" spans="1:15" x14ac:dyDescent="0.25">
      <c r="A543" s="115">
        <v>335447</v>
      </c>
      <c r="B543" s="115" t="s">
        <v>109</v>
      </c>
      <c r="C543" s="115" t="s">
        <v>202</v>
      </c>
      <c r="D543" s="115" t="s">
        <v>202</v>
      </c>
      <c r="E543" s="115" t="s">
        <v>202</v>
      </c>
      <c r="F543" s="115" t="s">
        <v>202</v>
      </c>
      <c r="G543" s="115" t="s">
        <v>202</v>
      </c>
      <c r="H543" s="115" t="s">
        <v>202</v>
      </c>
      <c r="I543" s="115" t="s">
        <v>202</v>
      </c>
      <c r="J543" s="115" t="s">
        <v>202</v>
      </c>
      <c r="K543" s="115" t="s">
        <v>202</v>
      </c>
      <c r="L543" s="115" t="s">
        <v>202</v>
      </c>
      <c r="M543" s="115" t="s">
        <v>202</v>
      </c>
      <c r="N543" s="115" t="s">
        <v>202</v>
      </c>
      <c r="O543" s="115" t="s">
        <v>202</v>
      </c>
    </row>
    <row r="544" spans="1:15" x14ac:dyDescent="0.25">
      <c r="A544" s="115">
        <v>335450</v>
      </c>
      <c r="B544" s="115" t="s">
        <v>109</v>
      </c>
      <c r="C544" s="115" t="s">
        <v>202</v>
      </c>
      <c r="D544" s="115" t="s">
        <v>202</v>
      </c>
      <c r="E544" s="115" t="s">
        <v>202</v>
      </c>
      <c r="F544" s="115" t="s">
        <v>202</v>
      </c>
      <c r="G544" s="115" t="s">
        <v>202</v>
      </c>
      <c r="H544" s="115" t="s">
        <v>202</v>
      </c>
      <c r="I544" s="115" t="s">
        <v>202</v>
      </c>
      <c r="J544" s="115" t="s">
        <v>202</v>
      </c>
      <c r="K544" s="115" t="s">
        <v>202</v>
      </c>
      <c r="L544" s="115" t="s">
        <v>202</v>
      </c>
      <c r="M544" s="115" t="s">
        <v>202</v>
      </c>
      <c r="N544" s="115" t="s">
        <v>202</v>
      </c>
      <c r="O544" s="115" t="s">
        <v>202</v>
      </c>
    </row>
    <row r="545" spans="1:15" x14ac:dyDescent="0.25">
      <c r="A545" s="115">
        <v>335463</v>
      </c>
      <c r="B545" s="115" t="s">
        <v>109</v>
      </c>
      <c r="C545" s="115" t="s">
        <v>202</v>
      </c>
      <c r="D545" s="115" t="s">
        <v>202</v>
      </c>
      <c r="E545" s="115" t="s">
        <v>202</v>
      </c>
      <c r="F545" s="115" t="s">
        <v>202</v>
      </c>
      <c r="G545" s="115" t="s">
        <v>202</v>
      </c>
      <c r="H545" s="115" t="s">
        <v>202</v>
      </c>
      <c r="I545" s="115" t="s">
        <v>202</v>
      </c>
      <c r="J545" s="115" t="s">
        <v>202</v>
      </c>
      <c r="K545" s="115" t="s">
        <v>202</v>
      </c>
      <c r="L545" s="115" t="s">
        <v>202</v>
      </c>
      <c r="M545" s="115" t="s">
        <v>202</v>
      </c>
      <c r="N545" s="115" t="s">
        <v>202</v>
      </c>
      <c r="O545" s="115" t="s">
        <v>202</v>
      </c>
    </row>
    <row r="546" spans="1:15" x14ac:dyDescent="0.25">
      <c r="A546" s="115">
        <v>335489</v>
      </c>
      <c r="B546" s="115" t="s">
        <v>109</v>
      </c>
      <c r="C546" s="115" t="s">
        <v>202</v>
      </c>
      <c r="D546" s="115" t="s">
        <v>202</v>
      </c>
      <c r="E546" s="115" t="s">
        <v>202</v>
      </c>
      <c r="F546" s="115" t="s">
        <v>202</v>
      </c>
      <c r="G546" s="115" t="s">
        <v>202</v>
      </c>
      <c r="H546" s="115" t="s">
        <v>202</v>
      </c>
      <c r="I546" s="115" t="s">
        <v>202</v>
      </c>
      <c r="J546" s="115" t="s">
        <v>202</v>
      </c>
      <c r="K546" s="115" t="s">
        <v>202</v>
      </c>
      <c r="L546" s="115" t="s">
        <v>202</v>
      </c>
      <c r="M546" s="115" t="s">
        <v>202</v>
      </c>
      <c r="N546" s="115" t="s">
        <v>202</v>
      </c>
      <c r="O546" s="115" t="s">
        <v>202</v>
      </c>
    </row>
    <row r="547" spans="1:15" x14ac:dyDescent="0.25">
      <c r="A547" s="115">
        <v>335503</v>
      </c>
      <c r="B547" s="115" t="s">
        <v>109</v>
      </c>
      <c r="C547" s="115" t="s">
        <v>202</v>
      </c>
      <c r="D547" s="115" t="s">
        <v>202</v>
      </c>
      <c r="E547" s="115" t="s">
        <v>202</v>
      </c>
      <c r="F547" s="115" t="s">
        <v>202</v>
      </c>
      <c r="G547" s="115" t="s">
        <v>202</v>
      </c>
      <c r="H547" s="115" t="s">
        <v>202</v>
      </c>
      <c r="I547" s="115" t="s">
        <v>202</v>
      </c>
      <c r="J547" s="115" t="s">
        <v>202</v>
      </c>
      <c r="K547" s="115" t="s">
        <v>202</v>
      </c>
      <c r="L547" s="115" t="s">
        <v>202</v>
      </c>
      <c r="M547" s="115" t="s">
        <v>202</v>
      </c>
      <c r="N547" s="115" t="s">
        <v>202</v>
      </c>
      <c r="O547" s="115" t="s">
        <v>202</v>
      </c>
    </row>
    <row r="548" spans="1:15" x14ac:dyDescent="0.25">
      <c r="A548" s="115">
        <v>335507</v>
      </c>
      <c r="B548" s="115" t="s">
        <v>109</v>
      </c>
      <c r="C548" s="115" t="s">
        <v>202</v>
      </c>
      <c r="D548" s="115" t="s">
        <v>202</v>
      </c>
      <c r="E548" s="115" t="s">
        <v>202</v>
      </c>
      <c r="F548" s="115" t="s">
        <v>202</v>
      </c>
      <c r="G548" s="115" t="s">
        <v>202</v>
      </c>
      <c r="H548" s="115" t="s">
        <v>202</v>
      </c>
      <c r="I548" s="115" t="s">
        <v>202</v>
      </c>
      <c r="J548" s="115" t="s">
        <v>202</v>
      </c>
      <c r="K548" s="115" t="s">
        <v>202</v>
      </c>
      <c r="L548" s="115" t="s">
        <v>202</v>
      </c>
      <c r="M548" s="115" t="s">
        <v>202</v>
      </c>
      <c r="N548" s="115" t="s">
        <v>202</v>
      </c>
      <c r="O548" s="115" t="s">
        <v>202</v>
      </c>
    </row>
    <row r="549" spans="1:15" x14ac:dyDescent="0.25">
      <c r="A549" s="115">
        <v>335511</v>
      </c>
      <c r="B549" s="115" t="s">
        <v>109</v>
      </c>
      <c r="C549" s="115" t="s">
        <v>202</v>
      </c>
      <c r="D549" s="115" t="s">
        <v>202</v>
      </c>
      <c r="E549" s="115" t="s">
        <v>202</v>
      </c>
      <c r="F549" s="115" t="s">
        <v>202</v>
      </c>
      <c r="G549" s="115" t="s">
        <v>202</v>
      </c>
      <c r="H549" s="115" t="s">
        <v>202</v>
      </c>
      <c r="I549" s="115" t="s">
        <v>202</v>
      </c>
      <c r="J549" s="115" t="s">
        <v>202</v>
      </c>
      <c r="K549" s="115" t="s">
        <v>202</v>
      </c>
      <c r="L549" s="115" t="s">
        <v>202</v>
      </c>
      <c r="M549" s="115" t="s">
        <v>202</v>
      </c>
      <c r="N549" s="115" t="s">
        <v>202</v>
      </c>
      <c r="O549" s="115" t="s">
        <v>202</v>
      </c>
    </row>
    <row r="550" spans="1:15" x14ac:dyDescent="0.25">
      <c r="A550" s="115">
        <v>335521</v>
      </c>
      <c r="B550" s="115" t="s">
        <v>109</v>
      </c>
      <c r="C550" s="115" t="s">
        <v>202</v>
      </c>
      <c r="D550" s="115" t="s">
        <v>202</v>
      </c>
      <c r="E550" s="115" t="s">
        <v>202</v>
      </c>
      <c r="F550" s="115" t="s">
        <v>202</v>
      </c>
      <c r="G550" s="115" t="s">
        <v>202</v>
      </c>
      <c r="H550" s="115" t="s">
        <v>202</v>
      </c>
      <c r="I550" s="115" t="s">
        <v>202</v>
      </c>
      <c r="J550" s="115" t="s">
        <v>202</v>
      </c>
      <c r="K550" s="115" t="s">
        <v>202</v>
      </c>
      <c r="L550" s="115" t="s">
        <v>202</v>
      </c>
      <c r="M550" s="115" t="s">
        <v>202</v>
      </c>
      <c r="N550" s="115" t="s">
        <v>202</v>
      </c>
      <c r="O550" s="115" t="s">
        <v>202</v>
      </c>
    </row>
    <row r="551" spans="1:15" x14ac:dyDescent="0.25">
      <c r="A551" s="115">
        <v>335534</v>
      </c>
      <c r="B551" s="115" t="s">
        <v>109</v>
      </c>
      <c r="C551" s="115" t="s">
        <v>202</v>
      </c>
      <c r="D551" s="115" t="s">
        <v>202</v>
      </c>
      <c r="E551" s="115" t="s">
        <v>202</v>
      </c>
      <c r="F551" s="115" t="s">
        <v>202</v>
      </c>
      <c r="G551" s="115" t="s">
        <v>202</v>
      </c>
      <c r="H551" s="115" t="s">
        <v>202</v>
      </c>
      <c r="I551" s="115" t="s">
        <v>202</v>
      </c>
      <c r="J551" s="115" t="s">
        <v>202</v>
      </c>
      <c r="K551" s="115" t="s">
        <v>202</v>
      </c>
      <c r="L551" s="115" t="s">
        <v>202</v>
      </c>
      <c r="M551" s="115" t="s">
        <v>202</v>
      </c>
      <c r="N551" s="115" t="s">
        <v>202</v>
      </c>
      <c r="O551" s="115" t="s">
        <v>202</v>
      </c>
    </row>
    <row r="552" spans="1:15" x14ac:dyDescent="0.25">
      <c r="A552" s="115">
        <v>335549</v>
      </c>
      <c r="B552" s="115" t="s">
        <v>109</v>
      </c>
      <c r="C552" s="115" t="s">
        <v>202</v>
      </c>
      <c r="D552" s="115" t="s">
        <v>202</v>
      </c>
      <c r="E552" s="115" t="s">
        <v>202</v>
      </c>
      <c r="F552" s="115" t="s">
        <v>202</v>
      </c>
      <c r="G552" s="115" t="s">
        <v>202</v>
      </c>
      <c r="H552" s="115" t="s">
        <v>202</v>
      </c>
      <c r="I552" s="115" t="s">
        <v>202</v>
      </c>
      <c r="J552" s="115" t="s">
        <v>202</v>
      </c>
      <c r="K552" s="115" t="s">
        <v>202</v>
      </c>
      <c r="L552" s="115" t="s">
        <v>202</v>
      </c>
      <c r="M552" s="115" t="s">
        <v>202</v>
      </c>
      <c r="N552" s="115" t="s">
        <v>202</v>
      </c>
      <c r="O552" s="115" t="s">
        <v>202</v>
      </c>
    </row>
    <row r="553" spans="1:15" x14ac:dyDescent="0.25">
      <c r="A553" s="115">
        <v>335551</v>
      </c>
      <c r="B553" s="115" t="s">
        <v>109</v>
      </c>
      <c r="C553" s="115" t="s">
        <v>202</v>
      </c>
      <c r="D553" s="115" t="s">
        <v>202</v>
      </c>
      <c r="E553" s="115" t="s">
        <v>202</v>
      </c>
      <c r="F553" s="115" t="s">
        <v>202</v>
      </c>
      <c r="G553" s="115" t="s">
        <v>202</v>
      </c>
      <c r="H553" s="115" t="s">
        <v>202</v>
      </c>
      <c r="I553" s="115" t="s">
        <v>202</v>
      </c>
      <c r="J553" s="115" t="s">
        <v>202</v>
      </c>
      <c r="K553" s="115" t="s">
        <v>202</v>
      </c>
      <c r="L553" s="115" t="s">
        <v>202</v>
      </c>
      <c r="M553" s="115" t="s">
        <v>202</v>
      </c>
      <c r="N553" s="115" t="s">
        <v>202</v>
      </c>
      <c r="O553" s="115" t="s">
        <v>202</v>
      </c>
    </row>
    <row r="554" spans="1:15" x14ac:dyDescent="0.25">
      <c r="A554" s="115">
        <v>335554</v>
      </c>
      <c r="B554" s="115" t="s">
        <v>109</v>
      </c>
      <c r="C554" s="115" t="s">
        <v>202</v>
      </c>
      <c r="D554" s="115" t="s">
        <v>202</v>
      </c>
      <c r="E554" s="115" t="s">
        <v>202</v>
      </c>
      <c r="F554" s="115" t="s">
        <v>202</v>
      </c>
      <c r="G554" s="115" t="s">
        <v>202</v>
      </c>
      <c r="H554" s="115" t="s">
        <v>202</v>
      </c>
      <c r="I554" s="115" t="s">
        <v>202</v>
      </c>
      <c r="J554" s="115" t="s">
        <v>202</v>
      </c>
      <c r="K554" s="115" t="s">
        <v>202</v>
      </c>
      <c r="L554" s="115" t="s">
        <v>202</v>
      </c>
      <c r="M554" s="115" t="s">
        <v>202</v>
      </c>
      <c r="N554" s="115" t="s">
        <v>202</v>
      </c>
      <c r="O554" s="115" t="s">
        <v>202</v>
      </c>
    </row>
    <row r="555" spans="1:15" x14ac:dyDescent="0.25">
      <c r="A555" s="115">
        <v>335555</v>
      </c>
      <c r="B555" s="115" t="s">
        <v>109</v>
      </c>
      <c r="C555" s="115" t="s">
        <v>202</v>
      </c>
      <c r="D555" s="115" t="s">
        <v>202</v>
      </c>
      <c r="E555" s="115" t="s">
        <v>202</v>
      </c>
      <c r="F555" s="115" t="s">
        <v>202</v>
      </c>
      <c r="G555" s="115" t="s">
        <v>202</v>
      </c>
      <c r="H555" s="115" t="s">
        <v>202</v>
      </c>
      <c r="I555" s="115" t="s">
        <v>202</v>
      </c>
      <c r="J555" s="115" t="s">
        <v>202</v>
      </c>
      <c r="K555" s="115" t="s">
        <v>202</v>
      </c>
      <c r="L555" s="115" t="s">
        <v>202</v>
      </c>
      <c r="M555" s="115" t="s">
        <v>202</v>
      </c>
      <c r="N555" s="115" t="s">
        <v>202</v>
      </c>
      <c r="O555" s="115" t="s">
        <v>202</v>
      </c>
    </row>
    <row r="556" spans="1:15" x14ac:dyDescent="0.25">
      <c r="A556" s="115">
        <v>335558</v>
      </c>
      <c r="B556" s="115" t="s">
        <v>109</v>
      </c>
      <c r="C556" s="115" t="s">
        <v>202</v>
      </c>
      <c r="D556" s="115" t="s">
        <v>202</v>
      </c>
      <c r="E556" s="115" t="s">
        <v>202</v>
      </c>
      <c r="F556" s="115" t="s">
        <v>202</v>
      </c>
      <c r="G556" s="115" t="s">
        <v>202</v>
      </c>
      <c r="H556" s="115" t="s">
        <v>202</v>
      </c>
      <c r="I556" s="115" t="s">
        <v>202</v>
      </c>
      <c r="J556" s="115" t="s">
        <v>202</v>
      </c>
      <c r="K556" s="115" t="s">
        <v>202</v>
      </c>
      <c r="L556" s="115" t="s">
        <v>202</v>
      </c>
      <c r="M556" s="115" t="s">
        <v>202</v>
      </c>
      <c r="N556" s="115" t="s">
        <v>202</v>
      </c>
      <c r="O556" s="115" t="s">
        <v>202</v>
      </c>
    </row>
    <row r="557" spans="1:15" x14ac:dyDescent="0.25">
      <c r="A557" s="115">
        <v>335561</v>
      </c>
      <c r="B557" s="115" t="s">
        <v>109</v>
      </c>
      <c r="C557" s="115" t="s">
        <v>202</v>
      </c>
      <c r="D557" s="115" t="s">
        <v>202</v>
      </c>
      <c r="E557" s="115" t="s">
        <v>202</v>
      </c>
      <c r="F557" s="115" t="s">
        <v>202</v>
      </c>
      <c r="G557" s="115" t="s">
        <v>202</v>
      </c>
      <c r="H557" s="115" t="s">
        <v>202</v>
      </c>
      <c r="I557" s="115" t="s">
        <v>202</v>
      </c>
      <c r="J557" s="115" t="s">
        <v>202</v>
      </c>
      <c r="K557" s="115" t="s">
        <v>202</v>
      </c>
      <c r="L557" s="115" t="s">
        <v>202</v>
      </c>
      <c r="M557" s="115" t="s">
        <v>202</v>
      </c>
      <c r="N557" s="115" t="s">
        <v>202</v>
      </c>
      <c r="O557" s="115" t="s">
        <v>202</v>
      </c>
    </row>
    <row r="558" spans="1:15" x14ac:dyDescent="0.25">
      <c r="A558" s="115">
        <v>335566</v>
      </c>
      <c r="B558" s="115" t="s">
        <v>109</v>
      </c>
      <c r="C558" s="115" t="s">
        <v>202</v>
      </c>
      <c r="D558" s="115" t="s">
        <v>202</v>
      </c>
      <c r="E558" s="115" t="s">
        <v>202</v>
      </c>
      <c r="F558" s="115" t="s">
        <v>202</v>
      </c>
      <c r="G558" s="115" t="s">
        <v>202</v>
      </c>
      <c r="H558" s="115" t="s">
        <v>202</v>
      </c>
      <c r="I558" s="115" t="s">
        <v>202</v>
      </c>
      <c r="J558" s="115" t="s">
        <v>202</v>
      </c>
      <c r="K558" s="115" t="s">
        <v>202</v>
      </c>
      <c r="L558" s="115" t="s">
        <v>202</v>
      </c>
      <c r="M558" s="115" t="s">
        <v>202</v>
      </c>
      <c r="N558" s="115" t="s">
        <v>202</v>
      </c>
      <c r="O558" s="115" t="s">
        <v>202</v>
      </c>
    </row>
    <row r="559" spans="1:15" x14ac:dyDescent="0.25">
      <c r="A559" s="115">
        <v>335578</v>
      </c>
      <c r="B559" s="115" t="s">
        <v>109</v>
      </c>
      <c r="C559" s="115" t="s">
        <v>202</v>
      </c>
      <c r="D559" s="115" t="s">
        <v>202</v>
      </c>
      <c r="E559" s="115" t="s">
        <v>202</v>
      </c>
      <c r="F559" s="115" t="s">
        <v>202</v>
      </c>
      <c r="G559" s="115" t="s">
        <v>202</v>
      </c>
      <c r="H559" s="115" t="s">
        <v>202</v>
      </c>
      <c r="I559" s="115" t="s">
        <v>202</v>
      </c>
      <c r="J559" s="115" t="s">
        <v>202</v>
      </c>
      <c r="K559" s="115" t="s">
        <v>202</v>
      </c>
      <c r="L559" s="115" t="s">
        <v>202</v>
      </c>
      <c r="M559" s="115" t="s">
        <v>202</v>
      </c>
      <c r="N559" s="115" t="s">
        <v>202</v>
      </c>
      <c r="O559" s="115" t="s">
        <v>202</v>
      </c>
    </row>
    <row r="560" spans="1:15" x14ac:dyDescent="0.25">
      <c r="A560" s="115">
        <v>335582</v>
      </c>
      <c r="B560" s="115" t="s">
        <v>109</v>
      </c>
      <c r="C560" s="115" t="s">
        <v>202</v>
      </c>
      <c r="D560" s="115" t="s">
        <v>202</v>
      </c>
      <c r="E560" s="115" t="s">
        <v>202</v>
      </c>
      <c r="F560" s="115" t="s">
        <v>202</v>
      </c>
      <c r="G560" s="115" t="s">
        <v>202</v>
      </c>
      <c r="H560" s="115" t="s">
        <v>202</v>
      </c>
      <c r="I560" s="115" t="s">
        <v>202</v>
      </c>
      <c r="J560" s="115" t="s">
        <v>202</v>
      </c>
      <c r="K560" s="115" t="s">
        <v>202</v>
      </c>
      <c r="L560" s="115" t="s">
        <v>202</v>
      </c>
      <c r="M560" s="115" t="s">
        <v>202</v>
      </c>
      <c r="N560" s="115" t="s">
        <v>202</v>
      </c>
      <c r="O560" s="115" t="s">
        <v>202</v>
      </c>
    </row>
    <row r="561" spans="1:15" x14ac:dyDescent="0.25">
      <c r="A561" s="115">
        <v>335592</v>
      </c>
      <c r="B561" s="115" t="s">
        <v>109</v>
      </c>
      <c r="C561" s="115" t="s">
        <v>202</v>
      </c>
      <c r="D561" s="115" t="s">
        <v>202</v>
      </c>
      <c r="E561" s="115" t="s">
        <v>202</v>
      </c>
      <c r="F561" s="115" t="s">
        <v>202</v>
      </c>
      <c r="G561" s="115" t="s">
        <v>202</v>
      </c>
      <c r="H561" s="115" t="s">
        <v>202</v>
      </c>
      <c r="I561" s="115" t="s">
        <v>202</v>
      </c>
      <c r="J561" s="115" t="s">
        <v>202</v>
      </c>
      <c r="K561" s="115" t="s">
        <v>202</v>
      </c>
      <c r="L561" s="115" t="s">
        <v>202</v>
      </c>
      <c r="M561" s="115" t="s">
        <v>202</v>
      </c>
      <c r="N561" s="115" t="s">
        <v>202</v>
      </c>
      <c r="O561" s="115" t="s">
        <v>202</v>
      </c>
    </row>
    <row r="562" spans="1:15" x14ac:dyDescent="0.25">
      <c r="A562" s="115">
        <v>335603</v>
      </c>
      <c r="B562" s="115" t="s">
        <v>109</v>
      </c>
      <c r="C562" s="115" t="s">
        <v>202</v>
      </c>
      <c r="D562" s="115" t="s">
        <v>202</v>
      </c>
      <c r="E562" s="115" t="s">
        <v>202</v>
      </c>
      <c r="F562" s="115" t="s">
        <v>202</v>
      </c>
      <c r="G562" s="115" t="s">
        <v>202</v>
      </c>
      <c r="H562" s="115" t="s">
        <v>202</v>
      </c>
      <c r="I562" s="115" t="s">
        <v>202</v>
      </c>
      <c r="J562" s="115" t="s">
        <v>202</v>
      </c>
      <c r="K562" s="115" t="s">
        <v>202</v>
      </c>
      <c r="L562" s="115" t="s">
        <v>202</v>
      </c>
      <c r="M562" s="115" t="s">
        <v>202</v>
      </c>
      <c r="N562" s="115" t="s">
        <v>202</v>
      </c>
      <c r="O562" s="115" t="s">
        <v>202</v>
      </c>
    </row>
    <row r="563" spans="1:15" x14ac:dyDescent="0.25">
      <c r="A563" s="115">
        <v>335617</v>
      </c>
      <c r="B563" s="115" t="s">
        <v>109</v>
      </c>
      <c r="C563" s="115" t="s">
        <v>202</v>
      </c>
      <c r="D563" s="115" t="s">
        <v>202</v>
      </c>
      <c r="E563" s="115" t="s">
        <v>202</v>
      </c>
      <c r="F563" s="115" t="s">
        <v>202</v>
      </c>
      <c r="G563" s="115" t="s">
        <v>202</v>
      </c>
      <c r="H563" s="115" t="s">
        <v>202</v>
      </c>
      <c r="I563" s="115" t="s">
        <v>202</v>
      </c>
      <c r="J563" s="115" t="s">
        <v>202</v>
      </c>
      <c r="K563" s="115" t="s">
        <v>202</v>
      </c>
      <c r="L563" s="115" t="s">
        <v>202</v>
      </c>
      <c r="M563" s="115" t="s">
        <v>202</v>
      </c>
      <c r="N563" s="115" t="s">
        <v>202</v>
      </c>
      <c r="O563" s="115" t="s">
        <v>202</v>
      </c>
    </row>
    <row r="564" spans="1:15" x14ac:dyDescent="0.25">
      <c r="A564" s="115">
        <v>335619</v>
      </c>
      <c r="B564" s="115" t="s">
        <v>109</v>
      </c>
      <c r="C564" s="115" t="s">
        <v>202</v>
      </c>
      <c r="D564" s="115" t="s">
        <v>202</v>
      </c>
      <c r="E564" s="115" t="s">
        <v>202</v>
      </c>
      <c r="F564" s="115" t="s">
        <v>202</v>
      </c>
      <c r="G564" s="115" t="s">
        <v>202</v>
      </c>
      <c r="H564" s="115" t="s">
        <v>202</v>
      </c>
      <c r="I564" s="115" t="s">
        <v>202</v>
      </c>
      <c r="J564" s="115" t="s">
        <v>202</v>
      </c>
      <c r="K564" s="115" t="s">
        <v>202</v>
      </c>
      <c r="L564" s="115" t="s">
        <v>202</v>
      </c>
      <c r="M564" s="115" t="s">
        <v>202</v>
      </c>
      <c r="N564" s="115" t="s">
        <v>202</v>
      </c>
      <c r="O564" s="115" t="s">
        <v>202</v>
      </c>
    </row>
    <row r="565" spans="1:15" x14ac:dyDescent="0.25">
      <c r="A565" s="115">
        <v>335622</v>
      </c>
      <c r="B565" s="115" t="s">
        <v>109</v>
      </c>
      <c r="C565" s="115" t="s">
        <v>202</v>
      </c>
      <c r="D565" s="115" t="s">
        <v>202</v>
      </c>
      <c r="E565" s="115" t="s">
        <v>202</v>
      </c>
      <c r="F565" s="115" t="s">
        <v>202</v>
      </c>
      <c r="G565" s="115" t="s">
        <v>202</v>
      </c>
      <c r="H565" s="115" t="s">
        <v>202</v>
      </c>
      <c r="I565" s="115" t="s">
        <v>202</v>
      </c>
      <c r="J565" s="115" t="s">
        <v>202</v>
      </c>
      <c r="K565" s="115" t="s">
        <v>202</v>
      </c>
      <c r="L565" s="115" t="s">
        <v>202</v>
      </c>
      <c r="M565" s="115" t="s">
        <v>202</v>
      </c>
      <c r="N565" s="115" t="s">
        <v>202</v>
      </c>
      <c r="O565" s="115" t="s">
        <v>202</v>
      </c>
    </row>
    <row r="566" spans="1:15" x14ac:dyDescent="0.25">
      <c r="A566" s="115">
        <v>335631</v>
      </c>
      <c r="B566" s="115" t="s">
        <v>109</v>
      </c>
      <c r="C566" s="115" t="s">
        <v>202</v>
      </c>
      <c r="D566" s="115" t="s">
        <v>202</v>
      </c>
      <c r="E566" s="115" t="s">
        <v>202</v>
      </c>
      <c r="F566" s="115" t="s">
        <v>202</v>
      </c>
      <c r="G566" s="115" t="s">
        <v>202</v>
      </c>
      <c r="H566" s="115" t="s">
        <v>202</v>
      </c>
      <c r="I566" s="115" t="s">
        <v>202</v>
      </c>
      <c r="J566" s="115" t="s">
        <v>202</v>
      </c>
      <c r="K566" s="115" t="s">
        <v>202</v>
      </c>
      <c r="L566" s="115" t="s">
        <v>202</v>
      </c>
      <c r="M566" s="115" t="s">
        <v>202</v>
      </c>
      <c r="N566" s="115" t="s">
        <v>202</v>
      </c>
      <c r="O566" s="115" t="s">
        <v>202</v>
      </c>
    </row>
    <row r="567" spans="1:15" x14ac:dyDescent="0.25">
      <c r="A567" s="115">
        <v>335637</v>
      </c>
      <c r="B567" s="115" t="s">
        <v>109</v>
      </c>
      <c r="C567" s="115" t="s">
        <v>202</v>
      </c>
      <c r="D567" s="115" t="s">
        <v>202</v>
      </c>
      <c r="E567" s="115" t="s">
        <v>202</v>
      </c>
      <c r="F567" s="115" t="s">
        <v>202</v>
      </c>
      <c r="G567" s="115" t="s">
        <v>202</v>
      </c>
      <c r="H567" s="115" t="s">
        <v>202</v>
      </c>
      <c r="I567" s="115" t="s">
        <v>202</v>
      </c>
      <c r="J567" s="115" t="s">
        <v>202</v>
      </c>
      <c r="K567" s="115" t="s">
        <v>202</v>
      </c>
      <c r="L567" s="115" t="s">
        <v>202</v>
      </c>
      <c r="M567" s="115" t="s">
        <v>202</v>
      </c>
      <c r="N567" s="115" t="s">
        <v>202</v>
      </c>
      <c r="O567" s="115" t="s">
        <v>202</v>
      </c>
    </row>
    <row r="568" spans="1:15" x14ac:dyDescent="0.25">
      <c r="A568" s="115">
        <v>335639</v>
      </c>
      <c r="B568" s="115" t="s">
        <v>109</v>
      </c>
      <c r="C568" s="115" t="s">
        <v>202</v>
      </c>
      <c r="D568" s="115" t="s">
        <v>202</v>
      </c>
      <c r="E568" s="115" t="s">
        <v>202</v>
      </c>
      <c r="F568" s="115" t="s">
        <v>202</v>
      </c>
      <c r="G568" s="115" t="s">
        <v>202</v>
      </c>
      <c r="H568" s="115" t="s">
        <v>202</v>
      </c>
      <c r="I568" s="115" t="s">
        <v>202</v>
      </c>
      <c r="J568" s="115" t="s">
        <v>202</v>
      </c>
      <c r="K568" s="115" t="s">
        <v>202</v>
      </c>
      <c r="L568" s="115" t="s">
        <v>202</v>
      </c>
      <c r="M568" s="115" t="s">
        <v>202</v>
      </c>
      <c r="N568" s="115" t="s">
        <v>202</v>
      </c>
      <c r="O568" s="115" t="s">
        <v>202</v>
      </c>
    </row>
    <row r="569" spans="1:15" x14ac:dyDescent="0.25">
      <c r="A569" s="115">
        <v>335642</v>
      </c>
      <c r="B569" s="115" t="s">
        <v>109</v>
      </c>
      <c r="C569" s="115" t="s">
        <v>202</v>
      </c>
      <c r="D569" s="115" t="s">
        <v>202</v>
      </c>
      <c r="E569" s="115" t="s">
        <v>202</v>
      </c>
      <c r="F569" s="115" t="s">
        <v>202</v>
      </c>
      <c r="G569" s="115" t="s">
        <v>202</v>
      </c>
      <c r="H569" s="115" t="s">
        <v>202</v>
      </c>
      <c r="I569" s="115" t="s">
        <v>202</v>
      </c>
      <c r="J569" s="115" t="s">
        <v>202</v>
      </c>
      <c r="K569" s="115" t="s">
        <v>202</v>
      </c>
      <c r="L569" s="115" t="s">
        <v>202</v>
      </c>
      <c r="M569" s="115" t="s">
        <v>202</v>
      </c>
      <c r="N569" s="115" t="s">
        <v>202</v>
      </c>
      <c r="O569" s="115" t="s">
        <v>202</v>
      </c>
    </row>
    <row r="570" spans="1:15" x14ac:dyDescent="0.25">
      <c r="A570" s="115">
        <v>335647</v>
      </c>
      <c r="B570" s="115" t="s">
        <v>109</v>
      </c>
      <c r="C570" s="115" t="s">
        <v>202</v>
      </c>
      <c r="D570" s="115" t="s">
        <v>202</v>
      </c>
      <c r="E570" s="115" t="s">
        <v>202</v>
      </c>
      <c r="F570" s="115" t="s">
        <v>202</v>
      </c>
      <c r="G570" s="115" t="s">
        <v>202</v>
      </c>
      <c r="H570" s="115" t="s">
        <v>202</v>
      </c>
      <c r="I570" s="115" t="s">
        <v>202</v>
      </c>
      <c r="J570" s="115" t="s">
        <v>202</v>
      </c>
      <c r="K570" s="115" t="s">
        <v>202</v>
      </c>
      <c r="L570" s="115" t="s">
        <v>202</v>
      </c>
      <c r="M570" s="115" t="s">
        <v>202</v>
      </c>
      <c r="N570" s="115" t="s">
        <v>202</v>
      </c>
      <c r="O570" s="115" t="s">
        <v>202</v>
      </c>
    </row>
    <row r="571" spans="1:15" x14ac:dyDescent="0.25">
      <c r="A571" s="115">
        <v>335650</v>
      </c>
      <c r="B571" s="115" t="s">
        <v>109</v>
      </c>
      <c r="C571" s="115" t="s">
        <v>202</v>
      </c>
      <c r="D571" s="115" t="s">
        <v>202</v>
      </c>
      <c r="E571" s="115" t="s">
        <v>202</v>
      </c>
      <c r="F571" s="115" t="s">
        <v>202</v>
      </c>
      <c r="G571" s="115" t="s">
        <v>202</v>
      </c>
      <c r="H571" s="115" t="s">
        <v>202</v>
      </c>
      <c r="I571" s="115" t="s">
        <v>202</v>
      </c>
      <c r="J571" s="115" t="s">
        <v>202</v>
      </c>
      <c r="K571" s="115" t="s">
        <v>202</v>
      </c>
      <c r="L571" s="115" t="s">
        <v>202</v>
      </c>
      <c r="M571" s="115" t="s">
        <v>202</v>
      </c>
      <c r="N571" s="115" t="s">
        <v>202</v>
      </c>
      <c r="O571" s="115" t="s">
        <v>202</v>
      </c>
    </row>
    <row r="572" spans="1:15" x14ac:dyDescent="0.25">
      <c r="A572" s="115">
        <v>335659</v>
      </c>
      <c r="B572" s="115" t="s">
        <v>109</v>
      </c>
      <c r="C572" s="115" t="s">
        <v>202</v>
      </c>
      <c r="D572" s="115" t="s">
        <v>202</v>
      </c>
      <c r="E572" s="115" t="s">
        <v>202</v>
      </c>
      <c r="F572" s="115" t="s">
        <v>202</v>
      </c>
      <c r="G572" s="115" t="s">
        <v>202</v>
      </c>
      <c r="H572" s="115" t="s">
        <v>202</v>
      </c>
      <c r="I572" s="115" t="s">
        <v>202</v>
      </c>
      <c r="J572" s="115" t="s">
        <v>202</v>
      </c>
      <c r="K572" s="115" t="s">
        <v>202</v>
      </c>
      <c r="L572" s="115" t="s">
        <v>202</v>
      </c>
      <c r="M572" s="115" t="s">
        <v>202</v>
      </c>
      <c r="N572" s="115" t="s">
        <v>202</v>
      </c>
      <c r="O572" s="115" t="s">
        <v>202</v>
      </c>
    </row>
    <row r="573" spans="1:15" x14ac:dyDescent="0.25">
      <c r="A573" s="115">
        <v>335666</v>
      </c>
      <c r="B573" s="115" t="s">
        <v>109</v>
      </c>
      <c r="C573" s="115" t="s">
        <v>202</v>
      </c>
      <c r="D573" s="115" t="s">
        <v>202</v>
      </c>
      <c r="E573" s="115" t="s">
        <v>202</v>
      </c>
      <c r="F573" s="115" t="s">
        <v>202</v>
      </c>
      <c r="G573" s="115" t="s">
        <v>202</v>
      </c>
      <c r="H573" s="115" t="s">
        <v>202</v>
      </c>
      <c r="I573" s="115" t="s">
        <v>202</v>
      </c>
      <c r="J573" s="115" t="s">
        <v>202</v>
      </c>
      <c r="K573" s="115" t="s">
        <v>202</v>
      </c>
      <c r="L573" s="115" t="s">
        <v>202</v>
      </c>
      <c r="M573" s="115" t="s">
        <v>202</v>
      </c>
      <c r="N573" s="115" t="s">
        <v>202</v>
      </c>
      <c r="O573" s="115" t="s">
        <v>202</v>
      </c>
    </row>
    <row r="574" spans="1:15" x14ac:dyDescent="0.25">
      <c r="A574" s="115">
        <v>335667</v>
      </c>
      <c r="B574" s="115" t="s">
        <v>109</v>
      </c>
      <c r="C574" s="115" t="s">
        <v>202</v>
      </c>
      <c r="D574" s="115" t="s">
        <v>202</v>
      </c>
      <c r="E574" s="115" t="s">
        <v>202</v>
      </c>
      <c r="F574" s="115" t="s">
        <v>202</v>
      </c>
      <c r="G574" s="115" t="s">
        <v>202</v>
      </c>
      <c r="H574" s="115" t="s">
        <v>202</v>
      </c>
      <c r="I574" s="115" t="s">
        <v>202</v>
      </c>
      <c r="J574" s="115" t="s">
        <v>202</v>
      </c>
      <c r="K574" s="115" t="s">
        <v>202</v>
      </c>
      <c r="L574" s="115" t="s">
        <v>202</v>
      </c>
      <c r="M574" s="115" t="s">
        <v>202</v>
      </c>
      <c r="N574" s="115" t="s">
        <v>202</v>
      </c>
      <c r="O574" s="115" t="s">
        <v>202</v>
      </c>
    </row>
    <row r="575" spans="1:15" x14ac:dyDescent="0.25">
      <c r="A575" s="115">
        <v>335668</v>
      </c>
      <c r="B575" s="115" t="s">
        <v>109</v>
      </c>
      <c r="C575" s="115" t="s">
        <v>202</v>
      </c>
      <c r="D575" s="115" t="s">
        <v>202</v>
      </c>
      <c r="E575" s="115" t="s">
        <v>202</v>
      </c>
      <c r="F575" s="115" t="s">
        <v>202</v>
      </c>
      <c r="G575" s="115" t="s">
        <v>202</v>
      </c>
      <c r="H575" s="115" t="s">
        <v>202</v>
      </c>
      <c r="I575" s="115" t="s">
        <v>202</v>
      </c>
      <c r="J575" s="115" t="s">
        <v>202</v>
      </c>
      <c r="K575" s="115" t="s">
        <v>202</v>
      </c>
      <c r="L575" s="115" t="s">
        <v>202</v>
      </c>
      <c r="M575" s="115" t="s">
        <v>202</v>
      </c>
      <c r="N575" s="115" t="s">
        <v>202</v>
      </c>
      <c r="O575" s="115" t="s">
        <v>202</v>
      </c>
    </row>
    <row r="576" spans="1:15" x14ac:dyDescent="0.25">
      <c r="A576" s="115">
        <v>335669</v>
      </c>
      <c r="B576" s="115" t="s">
        <v>109</v>
      </c>
      <c r="C576" s="115" t="s">
        <v>202</v>
      </c>
      <c r="D576" s="115" t="s">
        <v>202</v>
      </c>
      <c r="E576" s="115" t="s">
        <v>202</v>
      </c>
      <c r="F576" s="115" t="s">
        <v>202</v>
      </c>
      <c r="G576" s="115" t="s">
        <v>202</v>
      </c>
      <c r="H576" s="115" t="s">
        <v>202</v>
      </c>
      <c r="I576" s="115" t="s">
        <v>202</v>
      </c>
      <c r="J576" s="115" t="s">
        <v>202</v>
      </c>
      <c r="K576" s="115" t="s">
        <v>202</v>
      </c>
      <c r="L576" s="115" t="s">
        <v>202</v>
      </c>
      <c r="M576" s="115" t="s">
        <v>202</v>
      </c>
      <c r="N576" s="115" t="s">
        <v>202</v>
      </c>
      <c r="O576" s="115" t="s">
        <v>202</v>
      </c>
    </row>
    <row r="577" spans="1:15" x14ac:dyDescent="0.25">
      <c r="A577" s="115">
        <v>335671</v>
      </c>
      <c r="B577" s="115" t="s">
        <v>109</v>
      </c>
      <c r="C577" s="115" t="s">
        <v>202</v>
      </c>
      <c r="D577" s="115" t="s">
        <v>202</v>
      </c>
      <c r="E577" s="115" t="s">
        <v>202</v>
      </c>
      <c r="F577" s="115" t="s">
        <v>202</v>
      </c>
      <c r="G577" s="115" t="s">
        <v>202</v>
      </c>
      <c r="H577" s="115" t="s">
        <v>202</v>
      </c>
      <c r="I577" s="115" t="s">
        <v>202</v>
      </c>
      <c r="J577" s="115" t="s">
        <v>202</v>
      </c>
      <c r="K577" s="115" t="s">
        <v>202</v>
      </c>
      <c r="L577" s="115" t="s">
        <v>202</v>
      </c>
      <c r="M577" s="115" t="s">
        <v>202</v>
      </c>
      <c r="N577" s="115" t="s">
        <v>202</v>
      </c>
      <c r="O577" s="115" t="s">
        <v>202</v>
      </c>
    </row>
    <row r="578" spans="1:15" x14ac:dyDescent="0.25">
      <c r="A578" s="115">
        <v>335680</v>
      </c>
      <c r="B578" s="115" t="s">
        <v>109</v>
      </c>
      <c r="C578" s="115" t="s">
        <v>202</v>
      </c>
      <c r="D578" s="115" t="s">
        <v>202</v>
      </c>
      <c r="E578" s="115" t="s">
        <v>202</v>
      </c>
      <c r="F578" s="115" t="s">
        <v>202</v>
      </c>
      <c r="G578" s="115" t="s">
        <v>202</v>
      </c>
      <c r="H578" s="115" t="s">
        <v>202</v>
      </c>
      <c r="I578" s="115" t="s">
        <v>202</v>
      </c>
      <c r="J578" s="115" t="s">
        <v>202</v>
      </c>
      <c r="K578" s="115" t="s">
        <v>202</v>
      </c>
      <c r="L578" s="115" t="s">
        <v>202</v>
      </c>
      <c r="M578" s="115" t="s">
        <v>202</v>
      </c>
      <c r="N578" s="115" t="s">
        <v>202</v>
      </c>
      <c r="O578" s="115" t="s">
        <v>202</v>
      </c>
    </row>
    <row r="579" spans="1:15" x14ac:dyDescent="0.25">
      <c r="A579" s="115">
        <v>335685</v>
      </c>
      <c r="B579" s="115" t="s">
        <v>109</v>
      </c>
      <c r="C579" s="115" t="s">
        <v>202</v>
      </c>
      <c r="D579" s="115" t="s">
        <v>202</v>
      </c>
      <c r="E579" s="115" t="s">
        <v>202</v>
      </c>
      <c r="F579" s="115" t="s">
        <v>202</v>
      </c>
      <c r="G579" s="115" t="s">
        <v>202</v>
      </c>
      <c r="H579" s="115" t="s">
        <v>202</v>
      </c>
      <c r="I579" s="115" t="s">
        <v>202</v>
      </c>
      <c r="J579" s="115" t="s">
        <v>202</v>
      </c>
      <c r="K579" s="115" t="s">
        <v>202</v>
      </c>
      <c r="L579" s="115" t="s">
        <v>202</v>
      </c>
      <c r="M579" s="115" t="s">
        <v>202</v>
      </c>
      <c r="N579" s="115" t="s">
        <v>202</v>
      </c>
      <c r="O579" s="115" t="s">
        <v>202</v>
      </c>
    </row>
    <row r="580" spans="1:15" x14ac:dyDescent="0.25">
      <c r="A580" s="115">
        <v>335690</v>
      </c>
      <c r="B580" s="115" t="s">
        <v>109</v>
      </c>
      <c r="C580" s="115" t="s">
        <v>202</v>
      </c>
      <c r="D580" s="115" t="s">
        <v>202</v>
      </c>
      <c r="E580" s="115" t="s">
        <v>202</v>
      </c>
      <c r="F580" s="115" t="s">
        <v>202</v>
      </c>
      <c r="G580" s="115" t="s">
        <v>202</v>
      </c>
      <c r="H580" s="115" t="s">
        <v>202</v>
      </c>
      <c r="I580" s="115" t="s">
        <v>202</v>
      </c>
      <c r="J580" s="115" t="s">
        <v>202</v>
      </c>
      <c r="K580" s="115" t="s">
        <v>202</v>
      </c>
      <c r="L580" s="115" t="s">
        <v>202</v>
      </c>
      <c r="M580" s="115" t="s">
        <v>202</v>
      </c>
      <c r="N580" s="115" t="s">
        <v>202</v>
      </c>
      <c r="O580" s="115" t="s">
        <v>202</v>
      </c>
    </row>
    <row r="581" spans="1:15" x14ac:dyDescent="0.25">
      <c r="A581" s="115">
        <v>335692</v>
      </c>
      <c r="B581" s="115" t="s">
        <v>109</v>
      </c>
      <c r="C581" s="115" t="s">
        <v>202</v>
      </c>
      <c r="D581" s="115" t="s">
        <v>202</v>
      </c>
      <c r="E581" s="115" t="s">
        <v>202</v>
      </c>
      <c r="F581" s="115" t="s">
        <v>202</v>
      </c>
      <c r="G581" s="115" t="s">
        <v>202</v>
      </c>
      <c r="H581" s="115" t="s">
        <v>202</v>
      </c>
      <c r="I581" s="115" t="s">
        <v>202</v>
      </c>
      <c r="J581" s="115" t="s">
        <v>202</v>
      </c>
      <c r="K581" s="115" t="s">
        <v>202</v>
      </c>
      <c r="L581" s="115" t="s">
        <v>202</v>
      </c>
      <c r="M581" s="115" t="s">
        <v>202</v>
      </c>
      <c r="N581" s="115" t="s">
        <v>202</v>
      </c>
      <c r="O581" s="115" t="s">
        <v>202</v>
      </c>
    </row>
    <row r="582" spans="1:15" x14ac:dyDescent="0.25">
      <c r="A582" s="115">
        <v>335694</v>
      </c>
      <c r="B582" s="115" t="s">
        <v>109</v>
      </c>
      <c r="C582" s="115" t="s">
        <v>202</v>
      </c>
      <c r="D582" s="115" t="s">
        <v>202</v>
      </c>
      <c r="E582" s="115" t="s">
        <v>202</v>
      </c>
      <c r="F582" s="115" t="s">
        <v>202</v>
      </c>
      <c r="G582" s="115" t="s">
        <v>202</v>
      </c>
      <c r="H582" s="115" t="s">
        <v>202</v>
      </c>
      <c r="I582" s="115" t="s">
        <v>202</v>
      </c>
      <c r="J582" s="115" t="s">
        <v>202</v>
      </c>
      <c r="K582" s="115" t="s">
        <v>202</v>
      </c>
      <c r="L582" s="115" t="s">
        <v>202</v>
      </c>
      <c r="M582" s="115" t="s">
        <v>202</v>
      </c>
      <c r="N582" s="115" t="s">
        <v>202</v>
      </c>
      <c r="O582" s="115" t="s">
        <v>202</v>
      </c>
    </row>
    <row r="583" spans="1:15" x14ac:dyDescent="0.25">
      <c r="A583" s="115">
        <v>335713</v>
      </c>
      <c r="B583" s="115" t="s">
        <v>109</v>
      </c>
      <c r="C583" s="115" t="s">
        <v>202</v>
      </c>
      <c r="D583" s="115" t="s">
        <v>202</v>
      </c>
      <c r="E583" s="115" t="s">
        <v>202</v>
      </c>
      <c r="F583" s="115" t="s">
        <v>202</v>
      </c>
      <c r="G583" s="115" t="s">
        <v>202</v>
      </c>
      <c r="H583" s="115" t="s">
        <v>202</v>
      </c>
      <c r="I583" s="115" t="s">
        <v>202</v>
      </c>
      <c r="J583" s="115" t="s">
        <v>202</v>
      </c>
      <c r="K583" s="115" t="s">
        <v>202</v>
      </c>
      <c r="L583" s="115" t="s">
        <v>202</v>
      </c>
      <c r="M583" s="115" t="s">
        <v>202</v>
      </c>
      <c r="N583" s="115" t="s">
        <v>202</v>
      </c>
      <c r="O583" s="115" t="s">
        <v>202</v>
      </c>
    </row>
    <row r="584" spans="1:15" x14ac:dyDescent="0.25">
      <c r="A584" s="115">
        <v>335722</v>
      </c>
      <c r="B584" s="115" t="s">
        <v>109</v>
      </c>
      <c r="C584" s="115" t="s">
        <v>202</v>
      </c>
      <c r="D584" s="115" t="s">
        <v>202</v>
      </c>
      <c r="E584" s="115" t="s">
        <v>202</v>
      </c>
      <c r="F584" s="115" t="s">
        <v>202</v>
      </c>
      <c r="G584" s="115" t="s">
        <v>202</v>
      </c>
      <c r="H584" s="115" t="s">
        <v>202</v>
      </c>
      <c r="I584" s="115" t="s">
        <v>202</v>
      </c>
      <c r="J584" s="115" t="s">
        <v>202</v>
      </c>
      <c r="K584" s="115" t="s">
        <v>202</v>
      </c>
      <c r="L584" s="115" t="s">
        <v>202</v>
      </c>
      <c r="M584" s="115" t="s">
        <v>202</v>
      </c>
      <c r="N584" s="115" t="s">
        <v>202</v>
      </c>
      <c r="O584" s="115" t="s">
        <v>202</v>
      </c>
    </row>
    <row r="585" spans="1:15" x14ac:dyDescent="0.25">
      <c r="A585" s="115">
        <v>335725</v>
      </c>
      <c r="B585" s="115" t="s">
        <v>109</v>
      </c>
      <c r="C585" s="115" t="s">
        <v>202</v>
      </c>
      <c r="D585" s="115" t="s">
        <v>202</v>
      </c>
      <c r="E585" s="115" t="s">
        <v>202</v>
      </c>
      <c r="F585" s="115" t="s">
        <v>202</v>
      </c>
      <c r="G585" s="115" t="s">
        <v>202</v>
      </c>
      <c r="H585" s="115" t="s">
        <v>202</v>
      </c>
      <c r="I585" s="115" t="s">
        <v>202</v>
      </c>
      <c r="J585" s="115" t="s">
        <v>202</v>
      </c>
      <c r="K585" s="115" t="s">
        <v>202</v>
      </c>
      <c r="L585" s="115" t="s">
        <v>202</v>
      </c>
      <c r="M585" s="115" t="s">
        <v>202</v>
      </c>
      <c r="N585" s="115" t="s">
        <v>202</v>
      </c>
      <c r="O585" s="115" t="s">
        <v>202</v>
      </c>
    </row>
    <row r="586" spans="1:15" x14ac:dyDescent="0.25">
      <c r="A586" s="115">
        <v>335728</v>
      </c>
      <c r="B586" s="115" t="s">
        <v>109</v>
      </c>
      <c r="C586" s="115" t="s">
        <v>202</v>
      </c>
      <c r="D586" s="115" t="s">
        <v>202</v>
      </c>
      <c r="E586" s="115" t="s">
        <v>202</v>
      </c>
      <c r="F586" s="115" t="s">
        <v>202</v>
      </c>
      <c r="G586" s="115" t="s">
        <v>202</v>
      </c>
      <c r="H586" s="115" t="s">
        <v>202</v>
      </c>
      <c r="I586" s="115" t="s">
        <v>202</v>
      </c>
      <c r="J586" s="115" t="s">
        <v>202</v>
      </c>
      <c r="K586" s="115" t="s">
        <v>202</v>
      </c>
      <c r="L586" s="115" t="s">
        <v>202</v>
      </c>
      <c r="M586" s="115" t="s">
        <v>202</v>
      </c>
      <c r="N586" s="115" t="s">
        <v>202</v>
      </c>
      <c r="O586" s="115" t="s">
        <v>202</v>
      </c>
    </row>
    <row r="587" spans="1:15" x14ac:dyDescent="0.25">
      <c r="A587" s="115">
        <v>335748</v>
      </c>
      <c r="B587" s="115" t="s">
        <v>109</v>
      </c>
      <c r="C587" s="115" t="s">
        <v>202</v>
      </c>
      <c r="D587" s="115" t="s">
        <v>202</v>
      </c>
      <c r="E587" s="115" t="s">
        <v>202</v>
      </c>
      <c r="F587" s="115" t="s">
        <v>202</v>
      </c>
      <c r="G587" s="115" t="s">
        <v>202</v>
      </c>
      <c r="H587" s="115" t="s">
        <v>202</v>
      </c>
      <c r="I587" s="115" t="s">
        <v>202</v>
      </c>
      <c r="J587" s="115" t="s">
        <v>202</v>
      </c>
      <c r="K587" s="115" t="s">
        <v>202</v>
      </c>
      <c r="L587" s="115" t="s">
        <v>202</v>
      </c>
      <c r="M587" s="115" t="s">
        <v>202</v>
      </c>
      <c r="N587" s="115" t="s">
        <v>202</v>
      </c>
      <c r="O587" s="115" t="s">
        <v>202</v>
      </c>
    </row>
    <row r="588" spans="1:15" x14ac:dyDescent="0.25">
      <c r="A588" s="115">
        <v>335752</v>
      </c>
      <c r="B588" s="115" t="s">
        <v>109</v>
      </c>
      <c r="C588" s="115" t="s">
        <v>202</v>
      </c>
      <c r="D588" s="115" t="s">
        <v>202</v>
      </c>
      <c r="E588" s="115" t="s">
        <v>202</v>
      </c>
      <c r="F588" s="115" t="s">
        <v>202</v>
      </c>
      <c r="G588" s="115" t="s">
        <v>202</v>
      </c>
      <c r="H588" s="115" t="s">
        <v>202</v>
      </c>
      <c r="I588" s="115" t="s">
        <v>202</v>
      </c>
      <c r="J588" s="115" t="s">
        <v>202</v>
      </c>
      <c r="K588" s="115" t="s">
        <v>202</v>
      </c>
      <c r="L588" s="115" t="s">
        <v>202</v>
      </c>
      <c r="M588" s="115" t="s">
        <v>202</v>
      </c>
      <c r="N588" s="115" t="s">
        <v>202</v>
      </c>
      <c r="O588" s="115" t="s">
        <v>202</v>
      </c>
    </row>
    <row r="589" spans="1:15" x14ac:dyDescent="0.25">
      <c r="A589" s="115">
        <v>335756</v>
      </c>
      <c r="B589" s="115" t="s">
        <v>109</v>
      </c>
      <c r="C589" s="115" t="s">
        <v>202</v>
      </c>
      <c r="D589" s="115" t="s">
        <v>202</v>
      </c>
      <c r="E589" s="115" t="s">
        <v>202</v>
      </c>
      <c r="F589" s="115" t="s">
        <v>202</v>
      </c>
      <c r="G589" s="115" t="s">
        <v>202</v>
      </c>
      <c r="H589" s="115" t="s">
        <v>202</v>
      </c>
      <c r="I589" s="115" t="s">
        <v>202</v>
      </c>
      <c r="J589" s="115" t="s">
        <v>202</v>
      </c>
      <c r="K589" s="115" t="s">
        <v>202</v>
      </c>
      <c r="L589" s="115" t="s">
        <v>202</v>
      </c>
      <c r="M589" s="115" t="s">
        <v>202</v>
      </c>
      <c r="N589" s="115" t="s">
        <v>202</v>
      </c>
      <c r="O589" s="115" t="s">
        <v>202</v>
      </c>
    </row>
    <row r="590" spans="1:15" x14ac:dyDescent="0.25">
      <c r="A590" s="115">
        <v>335758</v>
      </c>
      <c r="B590" s="115" t="s">
        <v>109</v>
      </c>
      <c r="C590" s="115" t="s">
        <v>202</v>
      </c>
      <c r="D590" s="115" t="s">
        <v>202</v>
      </c>
      <c r="E590" s="115" t="s">
        <v>202</v>
      </c>
      <c r="F590" s="115" t="s">
        <v>202</v>
      </c>
      <c r="G590" s="115" t="s">
        <v>202</v>
      </c>
      <c r="H590" s="115" t="s">
        <v>202</v>
      </c>
      <c r="I590" s="115" t="s">
        <v>202</v>
      </c>
      <c r="J590" s="115" t="s">
        <v>202</v>
      </c>
      <c r="K590" s="115" t="s">
        <v>202</v>
      </c>
      <c r="L590" s="115" t="s">
        <v>202</v>
      </c>
      <c r="M590" s="115" t="s">
        <v>202</v>
      </c>
      <c r="N590" s="115" t="s">
        <v>202</v>
      </c>
      <c r="O590" s="115" t="s">
        <v>202</v>
      </c>
    </row>
    <row r="591" spans="1:15" x14ac:dyDescent="0.25">
      <c r="A591" s="115">
        <v>335767</v>
      </c>
      <c r="B591" s="115" t="s">
        <v>109</v>
      </c>
      <c r="C591" s="115" t="s">
        <v>202</v>
      </c>
      <c r="D591" s="115" t="s">
        <v>202</v>
      </c>
      <c r="E591" s="115" t="s">
        <v>202</v>
      </c>
      <c r="F591" s="115" t="s">
        <v>202</v>
      </c>
      <c r="G591" s="115" t="s">
        <v>202</v>
      </c>
      <c r="H591" s="115" t="s">
        <v>202</v>
      </c>
      <c r="I591" s="115" t="s">
        <v>202</v>
      </c>
      <c r="J591" s="115" t="s">
        <v>202</v>
      </c>
      <c r="K591" s="115" t="s">
        <v>202</v>
      </c>
      <c r="L591" s="115" t="s">
        <v>202</v>
      </c>
      <c r="M591" s="115" t="s">
        <v>202</v>
      </c>
      <c r="N591" s="115" t="s">
        <v>202</v>
      </c>
      <c r="O591" s="115" t="s">
        <v>202</v>
      </c>
    </row>
    <row r="592" spans="1:15" x14ac:dyDescent="0.25">
      <c r="A592" s="115">
        <v>335770</v>
      </c>
      <c r="B592" s="115" t="s">
        <v>109</v>
      </c>
      <c r="C592" s="115" t="s">
        <v>202</v>
      </c>
      <c r="D592" s="115" t="s">
        <v>202</v>
      </c>
      <c r="E592" s="115" t="s">
        <v>202</v>
      </c>
      <c r="F592" s="115" t="s">
        <v>202</v>
      </c>
      <c r="G592" s="115" t="s">
        <v>202</v>
      </c>
      <c r="H592" s="115" t="s">
        <v>202</v>
      </c>
      <c r="I592" s="115" t="s">
        <v>202</v>
      </c>
      <c r="J592" s="115" t="s">
        <v>202</v>
      </c>
      <c r="K592" s="115" t="s">
        <v>202</v>
      </c>
      <c r="L592" s="115" t="s">
        <v>202</v>
      </c>
      <c r="M592" s="115" t="s">
        <v>202</v>
      </c>
      <c r="N592" s="115" t="s">
        <v>202</v>
      </c>
      <c r="O592" s="115" t="s">
        <v>202</v>
      </c>
    </row>
    <row r="593" spans="1:15" x14ac:dyDescent="0.25">
      <c r="A593" s="115">
        <v>335797</v>
      </c>
      <c r="B593" s="115" t="s">
        <v>109</v>
      </c>
      <c r="C593" s="115" t="s">
        <v>202</v>
      </c>
      <c r="D593" s="115" t="s">
        <v>202</v>
      </c>
      <c r="E593" s="115" t="s">
        <v>202</v>
      </c>
      <c r="F593" s="115" t="s">
        <v>202</v>
      </c>
      <c r="G593" s="115" t="s">
        <v>202</v>
      </c>
      <c r="H593" s="115" t="s">
        <v>202</v>
      </c>
      <c r="I593" s="115" t="s">
        <v>202</v>
      </c>
      <c r="J593" s="115" t="s">
        <v>202</v>
      </c>
      <c r="K593" s="115" t="s">
        <v>202</v>
      </c>
      <c r="L593" s="115" t="s">
        <v>202</v>
      </c>
      <c r="M593" s="115" t="s">
        <v>202</v>
      </c>
      <c r="N593" s="115" t="s">
        <v>202</v>
      </c>
      <c r="O593" s="115" t="s">
        <v>202</v>
      </c>
    </row>
    <row r="594" spans="1:15" x14ac:dyDescent="0.25">
      <c r="A594" s="115">
        <v>335799</v>
      </c>
      <c r="B594" s="115" t="s">
        <v>109</v>
      </c>
      <c r="C594" s="115" t="s">
        <v>202</v>
      </c>
      <c r="D594" s="115" t="s">
        <v>202</v>
      </c>
      <c r="E594" s="115" t="s">
        <v>202</v>
      </c>
      <c r="F594" s="115" t="s">
        <v>202</v>
      </c>
      <c r="G594" s="115" t="s">
        <v>202</v>
      </c>
      <c r="H594" s="115" t="s">
        <v>202</v>
      </c>
      <c r="I594" s="115" t="s">
        <v>202</v>
      </c>
      <c r="J594" s="115" t="s">
        <v>202</v>
      </c>
      <c r="K594" s="115" t="s">
        <v>202</v>
      </c>
      <c r="L594" s="115" t="s">
        <v>202</v>
      </c>
      <c r="M594" s="115" t="s">
        <v>202</v>
      </c>
      <c r="N594" s="115" t="s">
        <v>202</v>
      </c>
      <c r="O594" s="115" t="s">
        <v>202</v>
      </c>
    </row>
    <row r="595" spans="1:15" x14ac:dyDescent="0.25">
      <c r="A595" s="115">
        <v>335800</v>
      </c>
      <c r="B595" s="115" t="s">
        <v>109</v>
      </c>
      <c r="C595" s="115" t="s">
        <v>202</v>
      </c>
      <c r="D595" s="115" t="s">
        <v>202</v>
      </c>
      <c r="E595" s="115" t="s">
        <v>202</v>
      </c>
      <c r="F595" s="115" t="s">
        <v>202</v>
      </c>
      <c r="G595" s="115" t="s">
        <v>202</v>
      </c>
      <c r="H595" s="115" t="s">
        <v>202</v>
      </c>
      <c r="I595" s="115" t="s">
        <v>202</v>
      </c>
      <c r="J595" s="115" t="s">
        <v>202</v>
      </c>
      <c r="K595" s="115" t="s">
        <v>202</v>
      </c>
      <c r="L595" s="115" t="s">
        <v>202</v>
      </c>
      <c r="M595" s="115" t="s">
        <v>202</v>
      </c>
      <c r="N595" s="115" t="s">
        <v>202</v>
      </c>
      <c r="O595" s="115" t="s">
        <v>202</v>
      </c>
    </row>
    <row r="596" spans="1:15" x14ac:dyDescent="0.25">
      <c r="A596" s="115">
        <v>335816</v>
      </c>
      <c r="B596" s="115" t="s">
        <v>109</v>
      </c>
      <c r="C596" s="115" t="s">
        <v>202</v>
      </c>
      <c r="D596" s="115" t="s">
        <v>202</v>
      </c>
      <c r="E596" s="115" t="s">
        <v>202</v>
      </c>
      <c r="F596" s="115" t="s">
        <v>202</v>
      </c>
      <c r="G596" s="115" t="s">
        <v>202</v>
      </c>
      <c r="H596" s="115" t="s">
        <v>202</v>
      </c>
      <c r="I596" s="115" t="s">
        <v>202</v>
      </c>
      <c r="J596" s="115" t="s">
        <v>202</v>
      </c>
      <c r="K596" s="115" t="s">
        <v>202</v>
      </c>
      <c r="L596" s="115" t="s">
        <v>202</v>
      </c>
      <c r="M596" s="115" t="s">
        <v>202</v>
      </c>
      <c r="N596" s="115" t="s">
        <v>202</v>
      </c>
      <c r="O596" s="115" t="s">
        <v>202</v>
      </c>
    </row>
    <row r="597" spans="1:15" x14ac:dyDescent="0.25">
      <c r="A597" s="115">
        <v>335826</v>
      </c>
      <c r="B597" s="115" t="s">
        <v>109</v>
      </c>
      <c r="C597" s="115" t="s">
        <v>202</v>
      </c>
      <c r="D597" s="115" t="s">
        <v>202</v>
      </c>
      <c r="E597" s="115" t="s">
        <v>202</v>
      </c>
      <c r="F597" s="115" t="s">
        <v>202</v>
      </c>
      <c r="G597" s="115" t="s">
        <v>202</v>
      </c>
      <c r="H597" s="115" t="s">
        <v>202</v>
      </c>
      <c r="I597" s="115" t="s">
        <v>202</v>
      </c>
      <c r="J597" s="115" t="s">
        <v>202</v>
      </c>
      <c r="K597" s="115" t="s">
        <v>202</v>
      </c>
      <c r="L597" s="115" t="s">
        <v>202</v>
      </c>
      <c r="M597" s="115" t="s">
        <v>202</v>
      </c>
      <c r="N597" s="115" t="s">
        <v>202</v>
      </c>
      <c r="O597" s="115" t="s">
        <v>202</v>
      </c>
    </row>
    <row r="598" spans="1:15" x14ac:dyDescent="0.25">
      <c r="A598" s="115">
        <v>335827</v>
      </c>
      <c r="B598" s="115" t="s">
        <v>109</v>
      </c>
      <c r="C598" s="115" t="s">
        <v>202</v>
      </c>
      <c r="D598" s="115" t="s">
        <v>202</v>
      </c>
      <c r="E598" s="115" t="s">
        <v>202</v>
      </c>
      <c r="F598" s="115" t="s">
        <v>202</v>
      </c>
      <c r="G598" s="115" t="s">
        <v>202</v>
      </c>
      <c r="H598" s="115" t="s">
        <v>202</v>
      </c>
      <c r="I598" s="115" t="s">
        <v>202</v>
      </c>
      <c r="J598" s="115" t="s">
        <v>202</v>
      </c>
      <c r="K598" s="115" t="s">
        <v>202</v>
      </c>
      <c r="L598" s="115" t="s">
        <v>202</v>
      </c>
      <c r="M598" s="115" t="s">
        <v>202</v>
      </c>
      <c r="N598" s="115" t="s">
        <v>202</v>
      </c>
      <c r="O598" s="115" t="s">
        <v>202</v>
      </c>
    </row>
    <row r="599" spans="1:15" x14ac:dyDescent="0.25">
      <c r="A599" s="115">
        <v>335828</v>
      </c>
      <c r="B599" s="115" t="s">
        <v>109</v>
      </c>
      <c r="C599" s="115" t="s">
        <v>202</v>
      </c>
      <c r="D599" s="115" t="s">
        <v>202</v>
      </c>
      <c r="E599" s="115" t="s">
        <v>202</v>
      </c>
      <c r="F599" s="115" t="s">
        <v>202</v>
      </c>
      <c r="G599" s="115" t="s">
        <v>202</v>
      </c>
      <c r="H599" s="115" t="s">
        <v>202</v>
      </c>
      <c r="I599" s="115" t="s">
        <v>202</v>
      </c>
      <c r="J599" s="115" t="s">
        <v>202</v>
      </c>
      <c r="K599" s="115" t="s">
        <v>202</v>
      </c>
      <c r="L599" s="115" t="s">
        <v>202</v>
      </c>
      <c r="M599" s="115" t="s">
        <v>202</v>
      </c>
      <c r="N599" s="115" t="s">
        <v>202</v>
      </c>
      <c r="O599" s="115" t="s">
        <v>202</v>
      </c>
    </row>
    <row r="600" spans="1:15" x14ac:dyDescent="0.25">
      <c r="A600" s="115">
        <v>335838</v>
      </c>
      <c r="B600" s="115" t="s">
        <v>109</v>
      </c>
      <c r="C600" s="115" t="s">
        <v>202</v>
      </c>
      <c r="D600" s="115" t="s">
        <v>202</v>
      </c>
      <c r="E600" s="115" t="s">
        <v>202</v>
      </c>
      <c r="F600" s="115" t="s">
        <v>202</v>
      </c>
      <c r="G600" s="115" t="s">
        <v>202</v>
      </c>
      <c r="H600" s="115" t="s">
        <v>202</v>
      </c>
      <c r="I600" s="115" t="s">
        <v>202</v>
      </c>
      <c r="J600" s="115" t="s">
        <v>202</v>
      </c>
      <c r="K600" s="115" t="s">
        <v>202</v>
      </c>
      <c r="L600" s="115" t="s">
        <v>202</v>
      </c>
      <c r="M600" s="115" t="s">
        <v>202</v>
      </c>
      <c r="N600" s="115" t="s">
        <v>202</v>
      </c>
      <c r="O600" s="115" t="s">
        <v>202</v>
      </c>
    </row>
    <row r="601" spans="1:15" x14ac:dyDescent="0.25">
      <c r="A601" s="115">
        <v>335842</v>
      </c>
      <c r="B601" s="115" t="s">
        <v>109</v>
      </c>
      <c r="C601" s="115" t="s">
        <v>202</v>
      </c>
      <c r="D601" s="115" t="s">
        <v>202</v>
      </c>
      <c r="E601" s="115" t="s">
        <v>202</v>
      </c>
      <c r="F601" s="115" t="s">
        <v>202</v>
      </c>
      <c r="G601" s="115" t="s">
        <v>202</v>
      </c>
      <c r="H601" s="115" t="s">
        <v>202</v>
      </c>
      <c r="I601" s="115" t="s">
        <v>202</v>
      </c>
      <c r="J601" s="115" t="s">
        <v>202</v>
      </c>
      <c r="K601" s="115" t="s">
        <v>202</v>
      </c>
      <c r="L601" s="115" t="s">
        <v>202</v>
      </c>
      <c r="M601" s="115" t="s">
        <v>202</v>
      </c>
      <c r="N601" s="115" t="s">
        <v>202</v>
      </c>
      <c r="O601" s="115" t="s">
        <v>202</v>
      </c>
    </row>
    <row r="602" spans="1:15" x14ac:dyDescent="0.25">
      <c r="A602" s="115">
        <v>335847</v>
      </c>
      <c r="B602" s="115" t="s">
        <v>109</v>
      </c>
      <c r="C602" s="115" t="s">
        <v>202</v>
      </c>
      <c r="D602" s="115" t="s">
        <v>202</v>
      </c>
      <c r="E602" s="115" t="s">
        <v>202</v>
      </c>
      <c r="F602" s="115" t="s">
        <v>202</v>
      </c>
      <c r="G602" s="115" t="s">
        <v>202</v>
      </c>
      <c r="H602" s="115" t="s">
        <v>202</v>
      </c>
      <c r="I602" s="115" t="s">
        <v>202</v>
      </c>
      <c r="J602" s="115" t="s">
        <v>202</v>
      </c>
      <c r="K602" s="115" t="s">
        <v>202</v>
      </c>
      <c r="L602" s="115" t="s">
        <v>202</v>
      </c>
      <c r="M602" s="115" t="s">
        <v>202</v>
      </c>
      <c r="N602" s="115" t="s">
        <v>202</v>
      </c>
      <c r="O602" s="115" t="s">
        <v>202</v>
      </c>
    </row>
    <row r="603" spans="1:15" x14ac:dyDescent="0.25">
      <c r="A603" s="115">
        <v>335848</v>
      </c>
      <c r="B603" s="115" t="s">
        <v>109</v>
      </c>
      <c r="C603" s="115" t="s">
        <v>202</v>
      </c>
      <c r="D603" s="115" t="s">
        <v>202</v>
      </c>
      <c r="E603" s="115" t="s">
        <v>202</v>
      </c>
      <c r="F603" s="115" t="s">
        <v>202</v>
      </c>
      <c r="G603" s="115" t="s">
        <v>202</v>
      </c>
      <c r="H603" s="115" t="s">
        <v>202</v>
      </c>
      <c r="I603" s="115" t="s">
        <v>202</v>
      </c>
      <c r="J603" s="115" t="s">
        <v>202</v>
      </c>
      <c r="K603" s="115" t="s">
        <v>202</v>
      </c>
      <c r="L603" s="115" t="s">
        <v>202</v>
      </c>
      <c r="M603" s="115" t="s">
        <v>202</v>
      </c>
      <c r="N603" s="115" t="s">
        <v>202</v>
      </c>
      <c r="O603" s="115" t="s">
        <v>202</v>
      </c>
    </row>
    <row r="604" spans="1:15" x14ac:dyDescent="0.25">
      <c r="A604" s="115">
        <v>335849</v>
      </c>
      <c r="B604" s="115" t="s">
        <v>109</v>
      </c>
      <c r="C604" s="115" t="s">
        <v>202</v>
      </c>
      <c r="D604" s="115" t="s">
        <v>202</v>
      </c>
      <c r="E604" s="115" t="s">
        <v>202</v>
      </c>
      <c r="F604" s="115" t="s">
        <v>202</v>
      </c>
      <c r="G604" s="115" t="s">
        <v>202</v>
      </c>
      <c r="H604" s="115" t="s">
        <v>202</v>
      </c>
      <c r="I604" s="115" t="s">
        <v>202</v>
      </c>
      <c r="J604" s="115" t="s">
        <v>202</v>
      </c>
      <c r="K604" s="115" t="s">
        <v>202</v>
      </c>
      <c r="L604" s="115" t="s">
        <v>202</v>
      </c>
      <c r="M604" s="115" t="s">
        <v>202</v>
      </c>
      <c r="N604" s="115" t="s">
        <v>202</v>
      </c>
      <c r="O604" s="115" t="s">
        <v>202</v>
      </c>
    </row>
    <row r="605" spans="1:15" x14ac:dyDescent="0.25">
      <c r="A605" s="115">
        <v>335853</v>
      </c>
      <c r="B605" s="115" t="s">
        <v>109</v>
      </c>
      <c r="C605" s="115" t="s">
        <v>202</v>
      </c>
      <c r="D605" s="115" t="s">
        <v>202</v>
      </c>
      <c r="E605" s="115" t="s">
        <v>202</v>
      </c>
      <c r="F605" s="115" t="s">
        <v>202</v>
      </c>
      <c r="G605" s="115" t="s">
        <v>202</v>
      </c>
      <c r="H605" s="115" t="s">
        <v>202</v>
      </c>
      <c r="I605" s="115" t="s">
        <v>202</v>
      </c>
      <c r="J605" s="115" t="s">
        <v>202</v>
      </c>
      <c r="K605" s="115" t="s">
        <v>202</v>
      </c>
      <c r="L605" s="115" t="s">
        <v>202</v>
      </c>
      <c r="M605" s="115" t="s">
        <v>202</v>
      </c>
      <c r="N605" s="115" t="s">
        <v>202</v>
      </c>
      <c r="O605" s="115" t="s">
        <v>202</v>
      </c>
    </row>
    <row r="606" spans="1:15" x14ac:dyDescent="0.25">
      <c r="A606" s="115">
        <v>335860</v>
      </c>
      <c r="B606" s="115" t="s">
        <v>109</v>
      </c>
      <c r="C606" s="115" t="s">
        <v>202</v>
      </c>
      <c r="D606" s="115" t="s">
        <v>202</v>
      </c>
      <c r="E606" s="115" t="s">
        <v>202</v>
      </c>
      <c r="F606" s="115" t="s">
        <v>202</v>
      </c>
      <c r="G606" s="115" t="s">
        <v>202</v>
      </c>
      <c r="H606" s="115" t="s">
        <v>202</v>
      </c>
      <c r="I606" s="115" t="s">
        <v>202</v>
      </c>
      <c r="J606" s="115" t="s">
        <v>202</v>
      </c>
      <c r="K606" s="115" t="s">
        <v>202</v>
      </c>
      <c r="L606" s="115" t="s">
        <v>202</v>
      </c>
      <c r="M606" s="115" t="s">
        <v>202</v>
      </c>
      <c r="N606" s="115" t="s">
        <v>202</v>
      </c>
      <c r="O606" s="115" t="s">
        <v>202</v>
      </c>
    </row>
    <row r="607" spans="1:15" x14ac:dyDescent="0.25">
      <c r="A607" s="115">
        <v>335861</v>
      </c>
      <c r="B607" s="115" t="s">
        <v>109</v>
      </c>
      <c r="C607" s="115" t="s">
        <v>202</v>
      </c>
      <c r="D607" s="115" t="s">
        <v>202</v>
      </c>
      <c r="E607" s="115" t="s">
        <v>202</v>
      </c>
      <c r="F607" s="115" t="s">
        <v>202</v>
      </c>
      <c r="G607" s="115" t="s">
        <v>202</v>
      </c>
      <c r="H607" s="115" t="s">
        <v>202</v>
      </c>
      <c r="I607" s="115" t="s">
        <v>202</v>
      </c>
      <c r="J607" s="115" t="s">
        <v>202</v>
      </c>
      <c r="K607" s="115" t="s">
        <v>202</v>
      </c>
      <c r="L607" s="115" t="s">
        <v>202</v>
      </c>
      <c r="M607" s="115" t="s">
        <v>202</v>
      </c>
      <c r="N607" s="115" t="s">
        <v>202</v>
      </c>
      <c r="O607" s="115" t="s">
        <v>202</v>
      </c>
    </row>
    <row r="608" spans="1:15" x14ac:dyDescent="0.25">
      <c r="A608" s="115">
        <v>335863</v>
      </c>
      <c r="B608" s="115" t="s">
        <v>109</v>
      </c>
      <c r="C608" s="115" t="s">
        <v>202</v>
      </c>
      <c r="D608" s="115" t="s">
        <v>202</v>
      </c>
      <c r="E608" s="115" t="s">
        <v>202</v>
      </c>
      <c r="F608" s="115" t="s">
        <v>202</v>
      </c>
      <c r="G608" s="115" t="s">
        <v>202</v>
      </c>
      <c r="H608" s="115" t="s">
        <v>202</v>
      </c>
      <c r="I608" s="115" t="s">
        <v>202</v>
      </c>
      <c r="J608" s="115" t="s">
        <v>202</v>
      </c>
      <c r="K608" s="115" t="s">
        <v>202</v>
      </c>
      <c r="L608" s="115" t="s">
        <v>202</v>
      </c>
      <c r="M608" s="115" t="s">
        <v>202</v>
      </c>
      <c r="N608" s="115" t="s">
        <v>202</v>
      </c>
      <c r="O608" s="115" t="s">
        <v>202</v>
      </c>
    </row>
    <row r="609" spans="1:15" x14ac:dyDescent="0.25">
      <c r="A609" s="115">
        <v>335869</v>
      </c>
      <c r="B609" s="115" t="s">
        <v>109</v>
      </c>
      <c r="C609" s="115" t="s">
        <v>202</v>
      </c>
      <c r="D609" s="115" t="s">
        <v>202</v>
      </c>
      <c r="E609" s="115" t="s">
        <v>202</v>
      </c>
      <c r="F609" s="115" t="s">
        <v>202</v>
      </c>
      <c r="G609" s="115" t="s">
        <v>202</v>
      </c>
      <c r="H609" s="115" t="s">
        <v>202</v>
      </c>
      <c r="I609" s="115" t="s">
        <v>202</v>
      </c>
      <c r="J609" s="115" t="s">
        <v>202</v>
      </c>
      <c r="K609" s="115" t="s">
        <v>202</v>
      </c>
      <c r="L609" s="115" t="s">
        <v>202</v>
      </c>
      <c r="M609" s="115" t="s">
        <v>202</v>
      </c>
      <c r="N609" s="115" t="s">
        <v>202</v>
      </c>
      <c r="O609" s="115" t="s">
        <v>202</v>
      </c>
    </row>
    <row r="610" spans="1:15" x14ac:dyDescent="0.25">
      <c r="A610" s="115">
        <v>335877</v>
      </c>
      <c r="B610" s="115" t="s">
        <v>109</v>
      </c>
      <c r="C610" s="115" t="s">
        <v>202</v>
      </c>
      <c r="D610" s="115" t="s">
        <v>202</v>
      </c>
      <c r="E610" s="115" t="s">
        <v>202</v>
      </c>
      <c r="F610" s="115" t="s">
        <v>202</v>
      </c>
      <c r="G610" s="115" t="s">
        <v>202</v>
      </c>
      <c r="H610" s="115" t="s">
        <v>202</v>
      </c>
      <c r="I610" s="115" t="s">
        <v>202</v>
      </c>
      <c r="J610" s="115" t="s">
        <v>202</v>
      </c>
      <c r="K610" s="115" t="s">
        <v>202</v>
      </c>
      <c r="L610" s="115" t="s">
        <v>202</v>
      </c>
      <c r="M610" s="115" t="s">
        <v>202</v>
      </c>
      <c r="N610" s="115" t="s">
        <v>202</v>
      </c>
      <c r="O610" s="115" t="s">
        <v>202</v>
      </c>
    </row>
    <row r="611" spans="1:15" x14ac:dyDescent="0.25">
      <c r="A611" s="115">
        <v>335878</v>
      </c>
      <c r="B611" s="115" t="s">
        <v>109</v>
      </c>
      <c r="C611" s="115" t="s">
        <v>202</v>
      </c>
      <c r="D611" s="115" t="s">
        <v>202</v>
      </c>
      <c r="E611" s="115" t="s">
        <v>202</v>
      </c>
      <c r="F611" s="115" t="s">
        <v>202</v>
      </c>
      <c r="G611" s="115" t="s">
        <v>202</v>
      </c>
      <c r="H611" s="115" t="s">
        <v>202</v>
      </c>
      <c r="I611" s="115" t="s">
        <v>202</v>
      </c>
      <c r="J611" s="115" t="s">
        <v>202</v>
      </c>
      <c r="K611" s="115" t="s">
        <v>202</v>
      </c>
      <c r="L611" s="115" t="s">
        <v>202</v>
      </c>
      <c r="M611" s="115" t="s">
        <v>202</v>
      </c>
      <c r="N611" s="115" t="s">
        <v>202</v>
      </c>
      <c r="O611" s="115" t="s">
        <v>202</v>
      </c>
    </row>
    <row r="612" spans="1:15" x14ac:dyDescent="0.25">
      <c r="A612" s="115">
        <v>335883</v>
      </c>
      <c r="B612" s="115" t="s">
        <v>109</v>
      </c>
      <c r="C612" s="115" t="s">
        <v>202</v>
      </c>
      <c r="D612" s="115" t="s">
        <v>202</v>
      </c>
      <c r="E612" s="115" t="s">
        <v>202</v>
      </c>
      <c r="F612" s="115" t="s">
        <v>202</v>
      </c>
      <c r="G612" s="115" t="s">
        <v>202</v>
      </c>
      <c r="H612" s="115" t="s">
        <v>202</v>
      </c>
      <c r="I612" s="115" t="s">
        <v>202</v>
      </c>
      <c r="J612" s="115" t="s">
        <v>202</v>
      </c>
      <c r="K612" s="115" t="s">
        <v>202</v>
      </c>
      <c r="L612" s="115" t="s">
        <v>202</v>
      </c>
      <c r="M612" s="115" t="s">
        <v>202</v>
      </c>
      <c r="N612" s="115" t="s">
        <v>202</v>
      </c>
      <c r="O612" s="115" t="s">
        <v>202</v>
      </c>
    </row>
    <row r="613" spans="1:15" x14ac:dyDescent="0.25">
      <c r="A613" s="115">
        <v>335886</v>
      </c>
      <c r="B613" s="115" t="s">
        <v>109</v>
      </c>
      <c r="C613" s="115" t="s">
        <v>202</v>
      </c>
      <c r="D613" s="115" t="s">
        <v>202</v>
      </c>
      <c r="E613" s="115" t="s">
        <v>202</v>
      </c>
      <c r="F613" s="115" t="s">
        <v>202</v>
      </c>
      <c r="G613" s="115" t="s">
        <v>202</v>
      </c>
      <c r="H613" s="115" t="s">
        <v>202</v>
      </c>
      <c r="I613" s="115" t="s">
        <v>202</v>
      </c>
      <c r="J613" s="115" t="s">
        <v>202</v>
      </c>
      <c r="K613" s="115" t="s">
        <v>202</v>
      </c>
      <c r="L613" s="115" t="s">
        <v>202</v>
      </c>
      <c r="M613" s="115" t="s">
        <v>202</v>
      </c>
      <c r="N613" s="115" t="s">
        <v>202</v>
      </c>
      <c r="O613" s="115" t="s">
        <v>202</v>
      </c>
    </row>
    <row r="614" spans="1:15" x14ac:dyDescent="0.25">
      <c r="A614" s="115">
        <v>335891</v>
      </c>
      <c r="B614" s="115" t="s">
        <v>109</v>
      </c>
      <c r="C614" s="115" t="s">
        <v>202</v>
      </c>
      <c r="D614" s="115" t="s">
        <v>202</v>
      </c>
      <c r="E614" s="115" t="s">
        <v>202</v>
      </c>
      <c r="F614" s="115" t="s">
        <v>202</v>
      </c>
      <c r="G614" s="115" t="s">
        <v>202</v>
      </c>
      <c r="H614" s="115" t="s">
        <v>202</v>
      </c>
      <c r="I614" s="115" t="s">
        <v>202</v>
      </c>
      <c r="J614" s="115" t="s">
        <v>202</v>
      </c>
      <c r="K614" s="115" t="s">
        <v>202</v>
      </c>
      <c r="L614" s="115" t="s">
        <v>202</v>
      </c>
      <c r="M614" s="115" t="s">
        <v>202</v>
      </c>
      <c r="N614" s="115" t="s">
        <v>202</v>
      </c>
      <c r="O614" s="115" t="s">
        <v>202</v>
      </c>
    </row>
    <row r="615" spans="1:15" x14ac:dyDescent="0.25">
      <c r="A615" s="115">
        <v>335897</v>
      </c>
      <c r="B615" s="115" t="s">
        <v>109</v>
      </c>
      <c r="C615" s="115" t="s">
        <v>202</v>
      </c>
      <c r="D615" s="115" t="s">
        <v>202</v>
      </c>
      <c r="E615" s="115" t="s">
        <v>202</v>
      </c>
      <c r="F615" s="115" t="s">
        <v>202</v>
      </c>
      <c r="G615" s="115" t="s">
        <v>202</v>
      </c>
      <c r="H615" s="115" t="s">
        <v>202</v>
      </c>
      <c r="I615" s="115" t="s">
        <v>202</v>
      </c>
      <c r="J615" s="115" t="s">
        <v>202</v>
      </c>
      <c r="K615" s="115" t="s">
        <v>202</v>
      </c>
      <c r="L615" s="115" t="s">
        <v>202</v>
      </c>
      <c r="M615" s="115" t="s">
        <v>202</v>
      </c>
      <c r="N615" s="115" t="s">
        <v>202</v>
      </c>
      <c r="O615" s="115" t="s">
        <v>202</v>
      </c>
    </row>
    <row r="616" spans="1:15" x14ac:dyDescent="0.25">
      <c r="A616" s="115">
        <v>335898</v>
      </c>
      <c r="B616" s="115" t="s">
        <v>109</v>
      </c>
      <c r="C616" s="115" t="s">
        <v>202</v>
      </c>
      <c r="D616" s="115" t="s">
        <v>202</v>
      </c>
      <c r="E616" s="115" t="s">
        <v>202</v>
      </c>
      <c r="F616" s="115" t="s">
        <v>202</v>
      </c>
      <c r="G616" s="115" t="s">
        <v>202</v>
      </c>
      <c r="H616" s="115" t="s">
        <v>202</v>
      </c>
      <c r="I616" s="115" t="s">
        <v>202</v>
      </c>
      <c r="J616" s="115" t="s">
        <v>202</v>
      </c>
      <c r="K616" s="115" t="s">
        <v>202</v>
      </c>
      <c r="L616" s="115" t="s">
        <v>202</v>
      </c>
      <c r="M616" s="115" t="s">
        <v>202</v>
      </c>
      <c r="N616" s="115" t="s">
        <v>202</v>
      </c>
      <c r="O616" s="115" t="s">
        <v>202</v>
      </c>
    </row>
    <row r="617" spans="1:15" x14ac:dyDescent="0.25">
      <c r="A617" s="115">
        <v>335903</v>
      </c>
      <c r="B617" s="115" t="s">
        <v>109</v>
      </c>
      <c r="C617" s="115" t="s">
        <v>202</v>
      </c>
      <c r="D617" s="115" t="s">
        <v>202</v>
      </c>
      <c r="E617" s="115" t="s">
        <v>202</v>
      </c>
      <c r="F617" s="115" t="s">
        <v>202</v>
      </c>
      <c r="G617" s="115" t="s">
        <v>202</v>
      </c>
      <c r="H617" s="115" t="s">
        <v>202</v>
      </c>
      <c r="I617" s="115" t="s">
        <v>202</v>
      </c>
      <c r="J617" s="115" t="s">
        <v>202</v>
      </c>
      <c r="K617" s="115" t="s">
        <v>202</v>
      </c>
      <c r="L617" s="115" t="s">
        <v>202</v>
      </c>
      <c r="M617" s="115" t="s">
        <v>202</v>
      </c>
      <c r="N617" s="115" t="s">
        <v>202</v>
      </c>
      <c r="O617" s="115" t="s">
        <v>202</v>
      </c>
    </row>
    <row r="618" spans="1:15" x14ac:dyDescent="0.25">
      <c r="A618" s="115">
        <v>335908</v>
      </c>
      <c r="B618" s="115" t="s">
        <v>109</v>
      </c>
      <c r="C618" s="115" t="s">
        <v>202</v>
      </c>
      <c r="D618" s="115" t="s">
        <v>202</v>
      </c>
      <c r="E618" s="115" t="s">
        <v>202</v>
      </c>
      <c r="F618" s="115" t="s">
        <v>202</v>
      </c>
      <c r="G618" s="115" t="s">
        <v>202</v>
      </c>
      <c r="H618" s="115" t="s">
        <v>202</v>
      </c>
      <c r="I618" s="115" t="s">
        <v>202</v>
      </c>
      <c r="J618" s="115" t="s">
        <v>202</v>
      </c>
      <c r="K618" s="115" t="s">
        <v>202</v>
      </c>
      <c r="L618" s="115" t="s">
        <v>202</v>
      </c>
      <c r="M618" s="115" t="s">
        <v>202</v>
      </c>
      <c r="N618" s="115" t="s">
        <v>202</v>
      </c>
      <c r="O618" s="115" t="s">
        <v>202</v>
      </c>
    </row>
    <row r="619" spans="1:15" x14ac:dyDescent="0.25">
      <c r="A619" s="115">
        <v>335911</v>
      </c>
      <c r="B619" s="115" t="s">
        <v>109</v>
      </c>
      <c r="C619" s="115" t="s">
        <v>202</v>
      </c>
      <c r="D619" s="115" t="s">
        <v>202</v>
      </c>
      <c r="E619" s="115" t="s">
        <v>202</v>
      </c>
      <c r="F619" s="115" t="s">
        <v>202</v>
      </c>
      <c r="G619" s="115" t="s">
        <v>202</v>
      </c>
      <c r="H619" s="115" t="s">
        <v>202</v>
      </c>
      <c r="I619" s="115" t="s">
        <v>202</v>
      </c>
      <c r="J619" s="115" t="s">
        <v>202</v>
      </c>
      <c r="K619" s="115" t="s">
        <v>202</v>
      </c>
      <c r="L619" s="115" t="s">
        <v>202</v>
      </c>
      <c r="M619" s="115" t="s">
        <v>202</v>
      </c>
      <c r="N619" s="115" t="s">
        <v>202</v>
      </c>
      <c r="O619" s="115" t="s">
        <v>202</v>
      </c>
    </row>
    <row r="620" spans="1:15" x14ac:dyDescent="0.25">
      <c r="A620" s="115">
        <v>335921</v>
      </c>
      <c r="B620" s="115" t="s">
        <v>109</v>
      </c>
      <c r="C620" s="115" t="s">
        <v>202</v>
      </c>
      <c r="D620" s="115" t="s">
        <v>202</v>
      </c>
      <c r="E620" s="115" t="s">
        <v>202</v>
      </c>
      <c r="F620" s="115" t="s">
        <v>202</v>
      </c>
      <c r="G620" s="115" t="s">
        <v>202</v>
      </c>
      <c r="H620" s="115" t="s">
        <v>202</v>
      </c>
      <c r="I620" s="115" t="s">
        <v>202</v>
      </c>
      <c r="J620" s="115" t="s">
        <v>202</v>
      </c>
      <c r="K620" s="115" t="s">
        <v>202</v>
      </c>
      <c r="L620" s="115" t="s">
        <v>202</v>
      </c>
      <c r="M620" s="115" t="s">
        <v>202</v>
      </c>
      <c r="N620" s="115" t="s">
        <v>202</v>
      </c>
      <c r="O620" s="115" t="s">
        <v>202</v>
      </c>
    </row>
    <row r="621" spans="1:15" x14ac:dyDescent="0.25">
      <c r="A621" s="115">
        <v>335926</v>
      </c>
      <c r="B621" s="115" t="s">
        <v>109</v>
      </c>
      <c r="C621" s="115" t="s">
        <v>202</v>
      </c>
      <c r="D621" s="115" t="s">
        <v>202</v>
      </c>
      <c r="E621" s="115" t="s">
        <v>202</v>
      </c>
      <c r="F621" s="115" t="s">
        <v>202</v>
      </c>
      <c r="G621" s="115" t="s">
        <v>202</v>
      </c>
      <c r="H621" s="115" t="s">
        <v>202</v>
      </c>
      <c r="I621" s="115" t="s">
        <v>202</v>
      </c>
      <c r="J621" s="115" t="s">
        <v>202</v>
      </c>
      <c r="K621" s="115" t="s">
        <v>202</v>
      </c>
      <c r="L621" s="115" t="s">
        <v>202</v>
      </c>
      <c r="M621" s="115" t="s">
        <v>202</v>
      </c>
      <c r="N621" s="115" t="s">
        <v>202</v>
      </c>
      <c r="O621" s="115" t="s">
        <v>202</v>
      </c>
    </row>
    <row r="622" spans="1:15" x14ac:dyDescent="0.25">
      <c r="A622" s="115">
        <v>335928</v>
      </c>
      <c r="B622" s="115" t="s">
        <v>109</v>
      </c>
      <c r="C622" s="115" t="s">
        <v>202</v>
      </c>
      <c r="D622" s="115" t="s">
        <v>202</v>
      </c>
      <c r="E622" s="115" t="s">
        <v>202</v>
      </c>
      <c r="F622" s="115" t="s">
        <v>202</v>
      </c>
      <c r="G622" s="115" t="s">
        <v>202</v>
      </c>
      <c r="H622" s="115" t="s">
        <v>202</v>
      </c>
      <c r="I622" s="115" t="s">
        <v>202</v>
      </c>
      <c r="J622" s="115" t="s">
        <v>202</v>
      </c>
      <c r="K622" s="115" t="s">
        <v>202</v>
      </c>
      <c r="L622" s="115" t="s">
        <v>202</v>
      </c>
      <c r="M622" s="115" t="s">
        <v>202</v>
      </c>
      <c r="N622" s="115" t="s">
        <v>202</v>
      </c>
      <c r="O622" s="115" t="s">
        <v>202</v>
      </c>
    </row>
    <row r="623" spans="1:15" x14ac:dyDescent="0.25">
      <c r="A623" s="115">
        <v>335929</v>
      </c>
      <c r="B623" s="115" t="s">
        <v>109</v>
      </c>
      <c r="C623" s="115" t="s">
        <v>202</v>
      </c>
      <c r="D623" s="115" t="s">
        <v>202</v>
      </c>
      <c r="E623" s="115" t="s">
        <v>202</v>
      </c>
      <c r="F623" s="115" t="s">
        <v>202</v>
      </c>
      <c r="G623" s="115" t="s">
        <v>202</v>
      </c>
      <c r="H623" s="115" t="s">
        <v>202</v>
      </c>
      <c r="I623" s="115" t="s">
        <v>202</v>
      </c>
      <c r="J623" s="115" t="s">
        <v>202</v>
      </c>
      <c r="K623" s="115" t="s">
        <v>202</v>
      </c>
      <c r="L623" s="115" t="s">
        <v>202</v>
      </c>
      <c r="M623" s="115" t="s">
        <v>202</v>
      </c>
      <c r="N623" s="115" t="s">
        <v>202</v>
      </c>
      <c r="O623" s="115" t="s">
        <v>202</v>
      </c>
    </row>
    <row r="624" spans="1:15" x14ac:dyDescent="0.25">
      <c r="A624" s="115">
        <v>335930</v>
      </c>
      <c r="B624" s="115" t="s">
        <v>109</v>
      </c>
      <c r="C624" s="115" t="s">
        <v>202</v>
      </c>
      <c r="D624" s="115" t="s">
        <v>202</v>
      </c>
      <c r="E624" s="115" t="s">
        <v>202</v>
      </c>
      <c r="F624" s="115" t="s">
        <v>202</v>
      </c>
      <c r="G624" s="115" t="s">
        <v>202</v>
      </c>
      <c r="H624" s="115" t="s">
        <v>202</v>
      </c>
      <c r="I624" s="115" t="s">
        <v>202</v>
      </c>
      <c r="J624" s="115" t="s">
        <v>202</v>
      </c>
      <c r="K624" s="115" t="s">
        <v>202</v>
      </c>
      <c r="L624" s="115" t="s">
        <v>202</v>
      </c>
      <c r="M624" s="115" t="s">
        <v>202</v>
      </c>
      <c r="N624" s="115" t="s">
        <v>202</v>
      </c>
      <c r="O624" s="115" t="s">
        <v>202</v>
      </c>
    </row>
    <row r="625" spans="1:15" x14ac:dyDescent="0.25">
      <c r="A625" s="115">
        <v>335935</v>
      </c>
      <c r="B625" s="115" t="s">
        <v>109</v>
      </c>
      <c r="C625" s="115" t="s">
        <v>202</v>
      </c>
      <c r="D625" s="115" t="s">
        <v>202</v>
      </c>
      <c r="E625" s="115" t="s">
        <v>202</v>
      </c>
      <c r="F625" s="115" t="s">
        <v>202</v>
      </c>
      <c r="G625" s="115" t="s">
        <v>202</v>
      </c>
      <c r="H625" s="115" t="s">
        <v>202</v>
      </c>
      <c r="I625" s="115" t="s">
        <v>202</v>
      </c>
      <c r="J625" s="115" t="s">
        <v>202</v>
      </c>
      <c r="K625" s="115" t="s">
        <v>202</v>
      </c>
      <c r="L625" s="115" t="s">
        <v>202</v>
      </c>
      <c r="M625" s="115" t="s">
        <v>202</v>
      </c>
      <c r="N625" s="115" t="s">
        <v>202</v>
      </c>
      <c r="O625" s="115" t="s">
        <v>202</v>
      </c>
    </row>
    <row r="626" spans="1:15" x14ac:dyDescent="0.25">
      <c r="A626" s="115">
        <v>335937</v>
      </c>
      <c r="B626" s="115" t="s">
        <v>109</v>
      </c>
      <c r="C626" s="115" t="s">
        <v>202</v>
      </c>
      <c r="D626" s="115" t="s">
        <v>202</v>
      </c>
      <c r="E626" s="115" t="s">
        <v>202</v>
      </c>
      <c r="F626" s="115" t="s">
        <v>202</v>
      </c>
      <c r="G626" s="115" t="s">
        <v>202</v>
      </c>
      <c r="H626" s="115" t="s">
        <v>202</v>
      </c>
      <c r="I626" s="115" t="s">
        <v>202</v>
      </c>
      <c r="J626" s="115" t="s">
        <v>202</v>
      </c>
      <c r="K626" s="115" t="s">
        <v>202</v>
      </c>
      <c r="L626" s="115" t="s">
        <v>202</v>
      </c>
      <c r="M626" s="115" t="s">
        <v>202</v>
      </c>
      <c r="N626" s="115" t="s">
        <v>202</v>
      </c>
      <c r="O626" s="115" t="s">
        <v>202</v>
      </c>
    </row>
    <row r="627" spans="1:15" x14ac:dyDescent="0.25">
      <c r="A627" s="115">
        <v>335940</v>
      </c>
      <c r="B627" s="115" t="s">
        <v>109</v>
      </c>
      <c r="C627" s="115" t="s">
        <v>202</v>
      </c>
      <c r="D627" s="115" t="s">
        <v>202</v>
      </c>
      <c r="E627" s="115" t="s">
        <v>202</v>
      </c>
      <c r="F627" s="115" t="s">
        <v>202</v>
      </c>
      <c r="G627" s="115" t="s">
        <v>202</v>
      </c>
      <c r="H627" s="115" t="s">
        <v>202</v>
      </c>
      <c r="I627" s="115" t="s">
        <v>202</v>
      </c>
      <c r="J627" s="115" t="s">
        <v>202</v>
      </c>
      <c r="K627" s="115" t="s">
        <v>202</v>
      </c>
      <c r="L627" s="115" t="s">
        <v>202</v>
      </c>
      <c r="M627" s="115" t="s">
        <v>202</v>
      </c>
      <c r="N627" s="115" t="s">
        <v>202</v>
      </c>
      <c r="O627" s="115" t="s">
        <v>202</v>
      </c>
    </row>
    <row r="628" spans="1:15" x14ac:dyDescent="0.25">
      <c r="A628" s="115">
        <v>335942</v>
      </c>
      <c r="B628" s="115" t="s">
        <v>109</v>
      </c>
      <c r="C628" s="115" t="s">
        <v>202</v>
      </c>
      <c r="D628" s="115" t="s">
        <v>202</v>
      </c>
      <c r="E628" s="115" t="s">
        <v>202</v>
      </c>
      <c r="F628" s="115" t="s">
        <v>202</v>
      </c>
      <c r="G628" s="115" t="s">
        <v>202</v>
      </c>
      <c r="H628" s="115" t="s">
        <v>202</v>
      </c>
      <c r="I628" s="115" t="s">
        <v>202</v>
      </c>
      <c r="J628" s="115" t="s">
        <v>202</v>
      </c>
      <c r="K628" s="115" t="s">
        <v>202</v>
      </c>
      <c r="L628" s="115" t="s">
        <v>202</v>
      </c>
      <c r="M628" s="115" t="s">
        <v>202</v>
      </c>
      <c r="N628" s="115" t="s">
        <v>202</v>
      </c>
      <c r="O628" s="115" t="s">
        <v>202</v>
      </c>
    </row>
    <row r="629" spans="1:15" x14ac:dyDescent="0.25">
      <c r="A629" s="115">
        <v>335957</v>
      </c>
      <c r="B629" s="115" t="s">
        <v>109</v>
      </c>
      <c r="C629" s="115" t="s">
        <v>202</v>
      </c>
      <c r="D629" s="115" t="s">
        <v>202</v>
      </c>
      <c r="E629" s="115" t="s">
        <v>202</v>
      </c>
      <c r="F629" s="115" t="s">
        <v>202</v>
      </c>
      <c r="G629" s="115" t="s">
        <v>202</v>
      </c>
      <c r="H629" s="115" t="s">
        <v>202</v>
      </c>
      <c r="I629" s="115" t="s">
        <v>202</v>
      </c>
      <c r="J629" s="115" t="s">
        <v>202</v>
      </c>
      <c r="K629" s="115" t="s">
        <v>202</v>
      </c>
      <c r="L629" s="115" t="s">
        <v>202</v>
      </c>
      <c r="M629" s="115" t="s">
        <v>202</v>
      </c>
      <c r="N629" s="115" t="s">
        <v>202</v>
      </c>
      <c r="O629" s="115" t="s">
        <v>202</v>
      </c>
    </row>
    <row r="630" spans="1:15" x14ac:dyDescent="0.25">
      <c r="A630" s="115">
        <v>335959</v>
      </c>
      <c r="B630" s="115" t="s">
        <v>109</v>
      </c>
      <c r="C630" s="115" t="s">
        <v>202</v>
      </c>
      <c r="D630" s="115" t="s">
        <v>202</v>
      </c>
      <c r="E630" s="115" t="s">
        <v>202</v>
      </c>
      <c r="F630" s="115" t="s">
        <v>202</v>
      </c>
      <c r="G630" s="115" t="s">
        <v>202</v>
      </c>
      <c r="H630" s="115" t="s">
        <v>202</v>
      </c>
      <c r="I630" s="115" t="s">
        <v>202</v>
      </c>
      <c r="J630" s="115" t="s">
        <v>202</v>
      </c>
      <c r="K630" s="115" t="s">
        <v>202</v>
      </c>
      <c r="L630" s="115" t="s">
        <v>202</v>
      </c>
      <c r="M630" s="115" t="s">
        <v>202</v>
      </c>
      <c r="N630" s="115" t="s">
        <v>202</v>
      </c>
      <c r="O630" s="115" t="s">
        <v>202</v>
      </c>
    </row>
    <row r="631" spans="1:15" x14ac:dyDescent="0.25">
      <c r="A631" s="115">
        <v>335962</v>
      </c>
      <c r="B631" s="115" t="s">
        <v>109</v>
      </c>
      <c r="C631" s="115" t="s">
        <v>202</v>
      </c>
      <c r="D631" s="115" t="s">
        <v>202</v>
      </c>
      <c r="E631" s="115" t="s">
        <v>202</v>
      </c>
      <c r="F631" s="115" t="s">
        <v>202</v>
      </c>
      <c r="G631" s="115" t="s">
        <v>202</v>
      </c>
      <c r="H631" s="115" t="s">
        <v>202</v>
      </c>
      <c r="I631" s="115" t="s">
        <v>202</v>
      </c>
      <c r="J631" s="115" t="s">
        <v>202</v>
      </c>
      <c r="K631" s="115" t="s">
        <v>202</v>
      </c>
      <c r="L631" s="115" t="s">
        <v>202</v>
      </c>
      <c r="M631" s="115" t="s">
        <v>202</v>
      </c>
      <c r="N631" s="115" t="s">
        <v>202</v>
      </c>
      <c r="O631" s="115" t="s">
        <v>202</v>
      </c>
    </row>
    <row r="632" spans="1:15" x14ac:dyDescent="0.25">
      <c r="A632" s="115">
        <v>335963</v>
      </c>
      <c r="B632" s="115" t="s">
        <v>109</v>
      </c>
      <c r="C632" s="115" t="s">
        <v>202</v>
      </c>
      <c r="D632" s="115" t="s">
        <v>202</v>
      </c>
      <c r="E632" s="115" t="s">
        <v>202</v>
      </c>
      <c r="F632" s="115" t="s">
        <v>202</v>
      </c>
      <c r="G632" s="115" t="s">
        <v>202</v>
      </c>
      <c r="H632" s="115" t="s">
        <v>202</v>
      </c>
      <c r="I632" s="115" t="s">
        <v>202</v>
      </c>
      <c r="J632" s="115" t="s">
        <v>202</v>
      </c>
      <c r="K632" s="115" t="s">
        <v>202</v>
      </c>
      <c r="L632" s="115" t="s">
        <v>202</v>
      </c>
      <c r="M632" s="115" t="s">
        <v>202</v>
      </c>
      <c r="N632" s="115" t="s">
        <v>202</v>
      </c>
      <c r="O632" s="115" t="s">
        <v>202</v>
      </c>
    </row>
    <row r="633" spans="1:15" x14ac:dyDescent="0.25">
      <c r="A633" s="115">
        <v>335969</v>
      </c>
      <c r="B633" s="115" t="s">
        <v>109</v>
      </c>
      <c r="C633" s="115" t="s">
        <v>202</v>
      </c>
      <c r="D633" s="115" t="s">
        <v>202</v>
      </c>
      <c r="E633" s="115" t="s">
        <v>202</v>
      </c>
      <c r="F633" s="115" t="s">
        <v>202</v>
      </c>
      <c r="G633" s="115" t="s">
        <v>202</v>
      </c>
      <c r="H633" s="115" t="s">
        <v>202</v>
      </c>
      <c r="I633" s="115" t="s">
        <v>202</v>
      </c>
      <c r="J633" s="115" t="s">
        <v>202</v>
      </c>
      <c r="K633" s="115" t="s">
        <v>202</v>
      </c>
      <c r="L633" s="115" t="s">
        <v>202</v>
      </c>
      <c r="M633" s="115" t="s">
        <v>202</v>
      </c>
      <c r="N633" s="115" t="s">
        <v>202</v>
      </c>
      <c r="O633" s="115" t="s">
        <v>202</v>
      </c>
    </row>
    <row r="634" spans="1:15" x14ac:dyDescent="0.25">
      <c r="A634" s="115">
        <v>335973</v>
      </c>
      <c r="B634" s="115" t="s">
        <v>109</v>
      </c>
      <c r="C634" s="115" t="s">
        <v>202</v>
      </c>
      <c r="D634" s="115" t="s">
        <v>202</v>
      </c>
      <c r="E634" s="115" t="s">
        <v>202</v>
      </c>
      <c r="F634" s="115" t="s">
        <v>202</v>
      </c>
      <c r="G634" s="115" t="s">
        <v>202</v>
      </c>
      <c r="H634" s="115" t="s">
        <v>202</v>
      </c>
      <c r="I634" s="115" t="s">
        <v>202</v>
      </c>
      <c r="J634" s="115" t="s">
        <v>202</v>
      </c>
      <c r="K634" s="115" t="s">
        <v>202</v>
      </c>
      <c r="L634" s="115" t="s">
        <v>202</v>
      </c>
      <c r="M634" s="115" t="s">
        <v>202</v>
      </c>
      <c r="N634" s="115" t="s">
        <v>202</v>
      </c>
      <c r="O634" s="115" t="s">
        <v>202</v>
      </c>
    </row>
    <row r="635" spans="1:15" x14ac:dyDescent="0.25">
      <c r="A635" s="115">
        <v>335986</v>
      </c>
      <c r="B635" s="115" t="s">
        <v>109</v>
      </c>
      <c r="C635" s="115" t="s">
        <v>202</v>
      </c>
      <c r="D635" s="115" t="s">
        <v>202</v>
      </c>
      <c r="E635" s="115" t="s">
        <v>202</v>
      </c>
      <c r="F635" s="115" t="s">
        <v>202</v>
      </c>
      <c r="G635" s="115" t="s">
        <v>202</v>
      </c>
      <c r="H635" s="115" t="s">
        <v>202</v>
      </c>
      <c r="I635" s="115" t="s">
        <v>202</v>
      </c>
      <c r="J635" s="115" t="s">
        <v>202</v>
      </c>
      <c r="K635" s="115" t="s">
        <v>202</v>
      </c>
      <c r="L635" s="115" t="s">
        <v>202</v>
      </c>
      <c r="M635" s="115" t="s">
        <v>202</v>
      </c>
      <c r="N635" s="115" t="s">
        <v>202</v>
      </c>
      <c r="O635" s="115" t="s">
        <v>202</v>
      </c>
    </row>
    <row r="636" spans="1:15" x14ac:dyDescent="0.25">
      <c r="A636" s="115">
        <v>335990</v>
      </c>
      <c r="B636" s="115" t="s">
        <v>109</v>
      </c>
      <c r="C636" s="115" t="s">
        <v>202</v>
      </c>
      <c r="D636" s="115" t="s">
        <v>202</v>
      </c>
      <c r="E636" s="115" t="s">
        <v>202</v>
      </c>
      <c r="F636" s="115" t="s">
        <v>202</v>
      </c>
      <c r="G636" s="115" t="s">
        <v>202</v>
      </c>
      <c r="H636" s="115" t="s">
        <v>202</v>
      </c>
      <c r="I636" s="115" t="s">
        <v>202</v>
      </c>
      <c r="J636" s="115" t="s">
        <v>202</v>
      </c>
      <c r="K636" s="115" t="s">
        <v>202</v>
      </c>
      <c r="L636" s="115" t="s">
        <v>202</v>
      </c>
      <c r="M636" s="115" t="s">
        <v>202</v>
      </c>
      <c r="N636" s="115" t="s">
        <v>202</v>
      </c>
      <c r="O636" s="115" t="s">
        <v>202</v>
      </c>
    </row>
    <row r="637" spans="1:15" x14ac:dyDescent="0.25">
      <c r="A637" s="115">
        <v>335991</v>
      </c>
      <c r="B637" s="115" t="s">
        <v>109</v>
      </c>
      <c r="C637" s="115" t="s">
        <v>202</v>
      </c>
      <c r="D637" s="115" t="s">
        <v>202</v>
      </c>
      <c r="E637" s="115" t="s">
        <v>202</v>
      </c>
      <c r="F637" s="115" t="s">
        <v>202</v>
      </c>
      <c r="G637" s="115" t="s">
        <v>202</v>
      </c>
      <c r="H637" s="115" t="s">
        <v>202</v>
      </c>
      <c r="I637" s="115" t="s">
        <v>202</v>
      </c>
      <c r="J637" s="115" t="s">
        <v>202</v>
      </c>
      <c r="K637" s="115" t="s">
        <v>202</v>
      </c>
      <c r="L637" s="115" t="s">
        <v>202</v>
      </c>
      <c r="M637" s="115" t="s">
        <v>202</v>
      </c>
      <c r="N637" s="115" t="s">
        <v>202</v>
      </c>
      <c r="O637" s="115" t="s">
        <v>202</v>
      </c>
    </row>
    <row r="638" spans="1:15" x14ac:dyDescent="0.25">
      <c r="A638" s="115">
        <v>335995</v>
      </c>
      <c r="B638" s="115" t="s">
        <v>109</v>
      </c>
      <c r="C638" s="115" t="s">
        <v>202</v>
      </c>
      <c r="D638" s="115" t="s">
        <v>202</v>
      </c>
      <c r="E638" s="115" t="s">
        <v>202</v>
      </c>
      <c r="F638" s="115" t="s">
        <v>202</v>
      </c>
      <c r="G638" s="115" t="s">
        <v>202</v>
      </c>
      <c r="H638" s="115" t="s">
        <v>202</v>
      </c>
      <c r="I638" s="115" t="s">
        <v>202</v>
      </c>
      <c r="J638" s="115" t="s">
        <v>202</v>
      </c>
      <c r="K638" s="115" t="s">
        <v>202</v>
      </c>
      <c r="L638" s="115" t="s">
        <v>202</v>
      </c>
      <c r="M638" s="115" t="s">
        <v>202</v>
      </c>
      <c r="N638" s="115" t="s">
        <v>202</v>
      </c>
      <c r="O638" s="115" t="s">
        <v>202</v>
      </c>
    </row>
    <row r="639" spans="1:15" x14ac:dyDescent="0.25">
      <c r="A639" s="115">
        <v>336002</v>
      </c>
      <c r="B639" s="115" t="s">
        <v>109</v>
      </c>
      <c r="C639" s="115" t="s">
        <v>202</v>
      </c>
      <c r="D639" s="115" t="s">
        <v>202</v>
      </c>
      <c r="E639" s="115" t="s">
        <v>202</v>
      </c>
      <c r="F639" s="115" t="s">
        <v>202</v>
      </c>
      <c r="G639" s="115" t="s">
        <v>202</v>
      </c>
      <c r="H639" s="115" t="s">
        <v>202</v>
      </c>
      <c r="I639" s="115" t="s">
        <v>202</v>
      </c>
      <c r="J639" s="115" t="s">
        <v>202</v>
      </c>
      <c r="K639" s="115" t="s">
        <v>202</v>
      </c>
      <c r="L639" s="115" t="s">
        <v>202</v>
      </c>
      <c r="M639" s="115" t="s">
        <v>202</v>
      </c>
      <c r="N639" s="115" t="s">
        <v>202</v>
      </c>
      <c r="O639" s="115" t="s">
        <v>202</v>
      </c>
    </row>
    <row r="640" spans="1:15" x14ac:dyDescent="0.25">
      <c r="A640" s="115">
        <v>336003</v>
      </c>
      <c r="B640" s="115" t="s">
        <v>109</v>
      </c>
      <c r="C640" s="115" t="s">
        <v>202</v>
      </c>
      <c r="D640" s="115" t="s">
        <v>202</v>
      </c>
      <c r="E640" s="115" t="s">
        <v>202</v>
      </c>
      <c r="F640" s="115" t="s">
        <v>202</v>
      </c>
      <c r="G640" s="115" t="s">
        <v>202</v>
      </c>
      <c r="H640" s="115" t="s">
        <v>202</v>
      </c>
      <c r="I640" s="115" t="s">
        <v>202</v>
      </c>
      <c r="J640" s="115" t="s">
        <v>202</v>
      </c>
      <c r="K640" s="115" t="s">
        <v>202</v>
      </c>
      <c r="L640" s="115" t="s">
        <v>202</v>
      </c>
      <c r="M640" s="115" t="s">
        <v>202</v>
      </c>
      <c r="N640" s="115" t="s">
        <v>202</v>
      </c>
      <c r="O640" s="115" t="s">
        <v>202</v>
      </c>
    </row>
    <row r="641" spans="1:15" x14ac:dyDescent="0.25">
      <c r="A641" s="115">
        <v>336005</v>
      </c>
      <c r="B641" s="115" t="s">
        <v>109</v>
      </c>
      <c r="C641" s="115" t="s">
        <v>202</v>
      </c>
      <c r="D641" s="115" t="s">
        <v>202</v>
      </c>
      <c r="E641" s="115" t="s">
        <v>202</v>
      </c>
      <c r="F641" s="115" t="s">
        <v>202</v>
      </c>
      <c r="G641" s="115" t="s">
        <v>202</v>
      </c>
      <c r="H641" s="115" t="s">
        <v>202</v>
      </c>
      <c r="I641" s="115" t="s">
        <v>202</v>
      </c>
      <c r="J641" s="115" t="s">
        <v>202</v>
      </c>
      <c r="K641" s="115" t="s">
        <v>202</v>
      </c>
      <c r="L641" s="115" t="s">
        <v>202</v>
      </c>
      <c r="M641" s="115" t="s">
        <v>202</v>
      </c>
      <c r="N641" s="115" t="s">
        <v>202</v>
      </c>
      <c r="O641" s="115" t="s">
        <v>202</v>
      </c>
    </row>
    <row r="642" spans="1:15" x14ac:dyDescent="0.25">
      <c r="A642" s="115">
        <v>336007</v>
      </c>
      <c r="B642" s="115" t="s">
        <v>109</v>
      </c>
      <c r="C642" s="115" t="s">
        <v>202</v>
      </c>
      <c r="D642" s="115" t="s">
        <v>202</v>
      </c>
      <c r="E642" s="115" t="s">
        <v>202</v>
      </c>
      <c r="F642" s="115" t="s">
        <v>202</v>
      </c>
      <c r="G642" s="115" t="s">
        <v>202</v>
      </c>
      <c r="H642" s="115" t="s">
        <v>202</v>
      </c>
      <c r="I642" s="115" t="s">
        <v>202</v>
      </c>
      <c r="J642" s="115" t="s">
        <v>202</v>
      </c>
      <c r="K642" s="115" t="s">
        <v>202</v>
      </c>
      <c r="L642" s="115" t="s">
        <v>202</v>
      </c>
      <c r="M642" s="115" t="s">
        <v>202</v>
      </c>
      <c r="N642" s="115" t="s">
        <v>202</v>
      </c>
      <c r="O642" s="115" t="s">
        <v>202</v>
      </c>
    </row>
    <row r="643" spans="1:15" x14ac:dyDescent="0.25">
      <c r="A643" s="115">
        <v>336008</v>
      </c>
      <c r="B643" s="115" t="s">
        <v>109</v>
      </c>
      <c r="C643" s="115" t="s">
        <v>202</v>
      </c>
      <c r="D643" s="115" t="s">
        <v>202</v>
      </c>
      <c r="E643" s="115" t="s">
        <v>202</v>
      </c>
      <c r="F643" s="115" t="s">
        <v>202</v>
      </c>
      <c r="G643" s="115" t="s">
        <v>202</v>
      </c>
      <c r="H643" s="115" t="s">
        <v>202</v>
      </c>
      <c r="I643" s="115" t="s">
        <v>202</v>
      </c>
      <c r="J643" s="115" t="s">
        <v>202</v>
      </c>
      <c r="K643" s="115" t="s">
        <v>202</v>
      </c>
      <c r="L643" s="115" t="s">
        <v>202</v>
      </c>
      <c r="M643" s="115" t="s">
        <v>202</v>
      </c>
      <c r="N643" s="115" t="s">
        <v>202</v>
      </c>
      <c r="O643" s="115" t="s">
        <v>202</v>
      </c>
    </row>
    <row r="644" spans="1:15" x14ac:dyDescent="0.25">
      <c r="A644" s="115">
        <v>336010</v>
      </c>
      <c r="B644" s="115" t="s">
        <v>109</v>
      </c>
      <c r="C644" s="115" t="s">
        <v>202</v>
      </c>
      <c r="D644" s="115" t="s">
        <v>202</v>
      </c>
      <c r="E644" s="115" t="s">
        <v>202</v>
      </c>
      <c r="F644" s="115" t="s">
        <v>202</v>
      </c>
      <c r="G644" s="115" t="s">
        <v>202</v>
      </c>
      <c r="H644" s="115" t="s">
        <v>202</v>
      </c>
      <c r="I644" s="115" t="s">
        <v>202</v>
      </c>
      <c r="J644" s="115" t="s">
        <v>202</v>
      </c>
      <c r="K644" s="115" t="s">
        <v>202</v>
      </c>
      <c r="L644" s="115" t="s">
        <v>202</v>
      </c>
      <c r="M644" s="115" t="s">
        <v>202</v>
      </c>
      <c r="N644" s="115" t="s">
        <v>202</v>
      </c>
      <c r="O644" s="115" t="s">
        <v>202</v>
      </c>
    </row>
    <row r="645" spans="1:15" x14ac:dyDescent="0.25">
      <c r="A645" s="115">
        <v>336014</v>
      </c>
      <c r="B645" s="115" t="s">
        <v>109</v>
      </c>
      <c r="C645" s="115" t="s">
        <v>202</v>
      </c>
      <c r="D645" s="115" t="s">
        <v>202</v>
      </c>
      <c r="E645" s="115" t="s">
        <v>202</v>
      </c>
      <c r="F645" s="115" t="s">
        <v>202</v>
      </c>
      <c r="G645" s="115" t="s">
        <v>202</v>
      </c>
      <c r="H645" s="115" t="s">
        <v>202</v>
      </c>
      <c r="I645" s="115" t="s">
        <v>202</v>
      </c>
      <c r="J645" s="115" t="s">
        <v>202</v>
      </c>
      <c r="K645" s="115" t="s">
        <v>202</v>
      </c>
      <c r="L645" s="115" t="s">
        <v>202</v>
      </c>
      <c r="M645" s="115" t="s">
        <v>202</v>
      </c>
      <c r="N645" s="115" t="s">
        <v>202</v>
      </c>
      <c r="O645" s="115" t="s">
        <v>202</v>
      </c>
    </row>
    <row r="646" spans="1:15" x14ac:dyDescent="0.25">
      <c r="A646" s="115">
        <v>336022</v>
      </c>
      <c r="B646" s="115" t="s">
        <v>109</v>
      </c>
      <c r="C646" s="115" t="s">
        <v>202</v>
      </c>
      <c r="D646" s="115" t="s">
        <v>202</v>
      </c>
      <c r="E646" s="115" t="s">
        <v>202</v>
      </c>
      <c r="F646" s="115" t="s">
        <v>202</v>
      </c>
      <c r="G646" s="115" t="s">
        <v>202</v>
      </c>
      <c r="H646" s="115" t="s">
        <v>202</v>
      </c>
      <c r="I646" s="115" t="s">
        <v>202</v>
      </c>
      <c r="J646" s="115" t="s">
        <v>202</v>
      </c>
      <c r="K646" s="115" t="s">
        <v>202</v>
      </c>
      <c r="L646" s="115" t="s">
        <v>202</v>
      </c>
      <c r="M646" s="115" t="s">
        <v>202</v>
      </c>
      <c r="N646" s="115" t="s">
        <v>202</v>
      </c>
      <c r="O646" s="115" t="s">
        <v>202</v>
      </c>
    </row>
    <row r="647" spans="1:15" x14ac:dyDescent="0.25">
      <c r="A647" s="115">
        <v>336023</v>
      </c>
      <c r="B647" s="115" t="s">
        <v>109</v>
      </c>
      <c r="C647" s="115" t="s">
        <v>202</v>
      </c>
      <c r="D647" s="115" t="s">
        <v>202</v>
      </c>
      <c r="E647" s="115" t="s">
        <v>202</v>
      </c>
      <c r="F647" s="115" t="s">
        <v>202</v>
      </c>
      <c r="G647" s="115" t="s">
        <v>202</v>
      </c>
      <c r="H647" s="115" t="s">
        <v>202</v>
      </c>
      <c r="I647" s="115" t="s">
        <v>202</v>
      </c>
      <c r="J647" s="115" t="s">
        <v>202</v>
      </c>
      <c r="K647" s="115" t="s">
        <v>202</v>
      </c>
      <c r="L647" s="115" t="s">
        <v>202</v>
      </c>
      <c r="M647" s="115" t="s">
        <v>202</v>
      </c>
      <c r="N647" s="115" t="s">
        <v>202</v>
      </c>
      <c r="O647" s="115" t="s">
        <v>202</v>
      </c>
    </row>
    <row r="648" spans="1:15" x14ac:dyDescent="0.25">
      <c r="A648" s="115">
        <v>336024</v>
      </c>
      <c r="B648" s="115" t="s">
        <v>109</v>
      </c>
      <c r="C648" s="115" t="s">
        <v>202</v>
      </c>
      <c r="D648" s="115" t="s">
        <v>202</v>
      </c>
      <c r="E648" s="115" t="s">
        <v>202</v>
      </c>
      <c r="F648" s="115" t="s">
        <v>202</v>
      </c>
      <c r="G648" s="115" t="s">
        <v>202</v>
      </c>
      <c r="H648" s="115" t="s">
        <v>202</v>
      </c>
      <c r="I648" s="115" t="s">
        <v>202</v>
      </c>
      <c r="J648" s="115" t="s">
        <v>202</v>
      </c>
      <c r="K648" s="115" t="s">
        <v>202</v>
      </c>
      <c r="L648" s="115" t="s">
        <v>202</v>
      </c>
      <c r="M648" s="115" t="s">
        <v>202</v>
      </c>
      <c r="N648" s="115" t="s">
        <v>202</v>
      </c>
      <c r="O648" s="115" t="s">
        <v>202</v>
      </c>
    </row>
    <row r="649" spans="1:15" x14ac:dyDescent="0.25">
      <c r="A649" s="115">
        <v>336027</v>
      </c>
      <c r="B649" s="115" t="s">
        <v>109</v>
      </c>
      <c r="C649" s="115" t="s">
        <v>202</v>
      </c>
      <c r="D649" s="115" t="s">
        <v>202</v>
      </c>
      <c r="E649" s="115" t="s">
        <v>202</v>
      </c>
      <c r="F649" s="115" t="s">
        <v>202</v>
      </c>
      <c r="G649" s="115" t="s">
        <v>202</v>
      </c>
      <c r="H649" s="115" t="s">
        <v>202</v>
      </c>
      <c r="I649" s="115" t="s">
        <v>202</v>
      </c>
      <c r="J649" s="115" t="s">
        <v>202</v>
      </c>
      <c r="K649" s="115" t="s">
        <v>202</v>
      </c>
      <c r="L649" s="115" t="s">
        <v>202</v>
      </c>
      <c r="M649" s="115" t="s">
        <v>202</v>
      </c>
      <c r="N649" s="115" t="s">
        <v>202</v>
      </c>
      <c r="O649" s="115" t="s">
        <v>202</v>
      </c>
    </row>
    <row r="650" spans="1:15" x14ac:dyDescent="0.25">
      <c r="A650" s="115">
        <v>336037</v>
      </c>
      <c r="B650" s="115" t="s">
        <v>109</v>
      </c>
      <c r="C650" s="115" t="s">
        <v>202</v>
      </c>
      <c r="D650" s="115" t="s">
        <v>202</v>
      </c>
      <c r="E650" s="115" t="s">
        <v>202</v>
      </c>
      <c r="F650" s="115" t="s">
        <v>202</v>
      </c>
      <c r="G650" s="115" t="s">
        <v>202</v>
      </c>
      <c r="H650" s="115" t="s">
        <v>202</v>
      </c>
      <c r="I650" s="115" t="s">
        <v>202</v>
      </c>
      <c r="J650" s="115" t="s">
        <v>202</v>
      </c>
      <c r="K650" s="115" t="s">
        <v>202</v>
      </c>
      <c r="L650" s="115" t="s">
        <v>202</v>
      </c>
      <c r="M650" s="115" t="s">
        <v>202</v>
      </c>
      <c r="N650" s="115" t="s">
        <v>202</v>
      </c>
      <c r="O650" s="115" t="s">
        <v>202</v>
      </c>
    </row>
    <row r="651" spans="1:15" x14ac:dyDescent="0.25">
      <c r="A651" s="115">
        <v>336038</v>
      </c>
      <c r="B651" s="115" t="s">
        <v>109</v>
      </c>
      <c r="C651" s="115" t="s">
        <v>202</v>
      </c>
      <c r="D651" s="115" t="s">
        <v>202</v>
      </c>
      <c r="E651" s="115" t="s">
        <v>202</v>
      </c>
      <c r="F651" s="115" t="s">
        <v>202</v>
      </c>
      <c r="G651" s="115" t="s">
        <v>202</v>
      </c>
      <c r="H651" s="115" t="s">
        <v>202</v>
      </c>
      <c r="I651" s="115" t="s">
        <v>202</v>
      </c>
      <c r="J651" s="115" t="s">
        <v>202</v>
      </c>
      <c r="K651" s="115" t="s">
        <v>202</v>
      </c>
      <c r="L651" s="115" t="s">
        <v>202</v>
      </c>
      <c r="M651" s="115" t="s">
        <v>202</v>
      </c>
      <c r="N651" s="115" t="s">
        <v>202</v>
      </c>
      <c r="O651" s="115" t="s">
        <v>202</v>
      </c>
    </row>
    <row r="652" spans="1:15" x14ac:dyDescent="0.25">
      <c r="A652" s="115">
        <v>336039</v>
      </c>
      <c r="B652" s="115" t="s">
        <v>109</v>
      </c>
      <c r="C652" s="115" t="s">
        <v>202</v>
      </c>
      <c r="D652" s="115" t="s">
        <v>202</v>
      </c>
      <c r="E652" s="115" t="s">
        <v>202</v>
      </c>
      <c r="F652" s="115" t="s">
        <v>202</v>
      </c>
      <c r="G652" s="115" t="s">
        <v>202</v>
      </c>
      <c r="H652" s="115" t="s">
        <v>202</v>
      </c>
      <c r="I652" s="115" t="s">
        <v>202</v>
      </c>
      <c r="J652" s="115" t="s">
        <v>202</v>
      </c>
      <c r="K652" s="115" t="s">
        <v>202</v>
      </c>
      <c r="L652" s="115" t="s">
        <v>202</v>
      </c>
      <c r="M652" s="115" t="s">
        <v>202</v>
      </c>
      <c r="N652" s="115" t="s">
        <v>202</v>
      </c>
      <c r="O652" s="115" t="s">
        <v>202</v>
      </c>
    </row>
    <row r="653" spans="1:15" x14ac:dyDescent="0.25">
      <c r="A653" s="115">
        <v>336042</v>
      </c>
      <c r="B653" s="115" t="s">
        <v>109</v>
      </c>
      <c r="C653" s="115" t="s">
        <v>202</v>
      </c>
      <c r="D653" s="115" t="s">
        <v>202</v>
      </c>
      <c r="E653" s="115" t="s">
        <v>202</v>
      </c>
      <c r="F653" s="115" t="s">
        <v>202</v>
      </c>
      <c r="G653" s="115" t="s">
        <v>202</v>
      </c>
      <c r="H653" s="115" t="s">
        <v>202</v>
      </c>
      <c r="I653" s="115" t="s">
        <v>202</v>
      </c>
      <c r="J653" s="115" t="s">
        <v>202</v>
      </c>
      <c r="K653" s="115" t="s">
        <v>202</v>
      </c>
      <c r="L653" s="115" t="s">
        <v>202</v>
      </c>
      <c r="M653" s="115" t="s">
        <v>202</v>
      </c>
      <c r="N653" s="115" t="s">
        <v>202</v>
      </c>
      <c r="O653" s="115" t="s">
        <v>202</v>
      </c>
    </row>
    <row r="654" spans="1:15" x14ac:dyDescent="0.25">
      <c r="A654" s="115">
        <v>336044</v>
      </c>
      <c r="B654" s="115" t="s">
        <v>109</v>
      </c>
      <c r="C654" s="115" t="s">
        <v>202</v>
      </c>
      <c r="D654" s="115" t="s">
        <v>202</v>
      </c>
      <c r="E654" s="115" t="s">
        <v>202</v>
      </c>
      <c r="F654" s="115" t="s">
        <v>202</v>
      </c>
      <c r="G654" s="115" t="s">
        <v>202</v>
      </c>
      <c r="H654" s="115" t="s">
        <v>202</v>
      </c>
      <c r="I654" s="115" t="s">
        <v>202</v>
      </c>
      <c r="J654" s="115" t="s">
        <v>202</v>
      </c>
      <c r="K654" s="115" t="s">
        <v>202</v>
      </c>
      <c r="L654" s="115" t="s">
        <v>202</v>
      </c>
      <c r="M654" s="115" t="s">
        <v>202</v>
      </c>
      <c r="N654" s="115" t="s">
        <v>202</v>
      </c>
      <c r="O654" s="115" t="s">
        <v>202</v>
      </c>
    </row>
    <row r="655" spans="1:15" x14ac:dyDescent="0.25">
      <c r="A655" s="115">
        <v>336052</v>
      </c>
      <c r="B655" s="115" t="s">
        <v>109</v>
      </c>
      <c r="C655" s="115" t="s">
        <v>202</v>
      </c>
      <c r="D655" s="115" t="s">
        <v>202</v>
      </c>
      <c r="E655" s="115" t="s">
        <v>202</v>
      </c>
      <c r="F655" s="115" t="s">
        <v>202</v>
      </c>
      <c r="G655" s="115" t="s">
        <v>202</v>
      </c>
      <c r="H655" s="115" t="s">
        <v>202</v>
      </c>
      <c r="I655" s="115" t="s">
        <v>202</v>
      </c>
      <c r="J655" s="115" t="s">
        <v>202</v>
      </c>
      <c r="K655" s="115" t="s">
        <v>202</v>
      </c>
      <c r="L655" s="115" t="s">
        <v>202</v>
      </c>
      <c r="M655" s="115" t="s">
        <v>202</v>
      </c>
      <c r="N655" s="115" t="s">
        <v>202</v>
      </c>
      <c r="O655" s="115" t="s">
        <v>202</v>
      </c>
    </row>
    <row r="656" spans="1:15" x14ac:dyDescent="0.25">
      <c r="A656" s="115">
        <v>336054</v>
      </c>
      <c r="B656" s="115" t="s">
        <v>109</v>
      </c>
      <c r="C656" s="115" t="s">
        <v>202</v>
      </c>
      <c r="D656" s="115" t="s">
        <v>202</v>
      </c>
      <c r="E656" s="115" t="s">
        <v>202</v>
      </c>
      <c r="F656" s="115" t="s">
        <v>202</v>
      </c>
      <c r="G656" s="115" t="s">
        <v>202</v>
      </c>
      <c r="H656" s="115" t="s">
        <v>202</v>
      </c>
      <c r="I656" s="115" t="s">
        <v>202</v>
      </c>
      <c r="J656" s="115" t="s">
        <v>202</v>
      </c>
      <c r="K656" s="115" t="s">
        <v>202</v>
      </c>
      <c r="L656" s="115" t="s">
        <v>202</v>
      </c>
      <c r="M656" s="115" t="s">
        <v>202</v>
      </c>
      <c r="N656" s="115" t="s">
        <v>202</v>
      </c>
      <c r="O656" s="115" t="s">
        <v>202</v>
      </c>
    </row>
    <row r="657" spans="1:15" x14ac:dyDescent="0.25">
      <c r="A657" s="115">
        <v>336062</v>
      </c>
      <c r="B657" s="115" t="s">
        <v>109</v>
      </c>
      <c r="C657" s="115" t="s">
        <v>202</v>
      </c>
      <c r="D657" s="115" t="s">
        <v>202</v>
      </c>
      <c r="E657" s="115" t="s">
        <v>202</v>
      </c>
      <c r="F657" s="115" t="s">
        <v>202</v>
      </c>
      <c r="G657" s="115" t="s">
        <v>202</v>
      </c>
      <c r="H657" s="115" t="s">
        <v>202</v>
      </c>
      <c r="I657" s="115" t="s">
        <v>202</v>
      </c>
      <c r="J657" s="115" t="s">
        <v>202</v>
      </c>
      <c r="K657" s="115" t="s">
        <v>202</v>
      </c>
      <c r="L657" s="115" t="s">
        <v>202</v>
      </c>
      <c r="M657" s="115" t="s">
        <v>202</v>
      </c>
      <c r="N657" s="115" t="s">
        <v>202</v>
      </c>
      <c r="O657" s="115" t="s">
        <v>202</v>
      </c>
    </row>
    <row r="658" spans="1:15" x14ac:dyDescent="0.25">
      <c r="A658" s="115">
        <v>336063</v>
      </c>
      <c r="B658" s="115" t="s">
        <v>109</v>
      </c>
      <c r="C658" s="115" t="s">
        <v>202</v>
      </c>
      <c r="D658" s="115" t="s">
        <v>202</v>
      </c>
      <c r="E658" s="115" t="s">
        <v>202</v>
      </c>
      <c r="F658" s="115" t="s">
        <v>202</v>
      </c>
      <c r="G658" s="115" t="s">
        <v>202</v>
      </c>
      <c r="H658" s="115" t="s">
        <v>202</v>
      </c>
      <c r="I658" s="115" t="s">
        <v>202</v>
      </c>
      <c r="J658" s="115" t="s">
        <v>202</v>
      </c>
      <c r="K658" s="115" t="s">
        <v>202</v>
      </c>
      <c r="L658" s="115" t="s">
        <v>202</v>
      </c>
      <c r="M658" s="115" t="s">
        <v>202</v>
      </c>
      <c r="N658" s="115" t="s">
        <v>202</v>
      </c>
      <c r="O658" s="115" t="s">
        <v>202</v>
      </c>
    </row>
    <row r="659" spans="1:15" x14ac:dyDescent="0.25">
      <c r="A659" s="115">
        <v>336082</v>
      </c>
      <c r="B659" s="115" t="s">
        <v>109</v>
      </c>
      <c r="C659" s="115" t="s">
        <v>202</v>
      </c>
      <c r="D659" s="115" t="s">
        <v>202</v>
      </c>
      <c r="E659" s="115" t="s">
        <v>202</v>
      </c>
      <c r="F659" s="115" t="s">
        <v>202</v>
      </c>
      <c r="G659" s="115" t="s">
        <v>202</v>
      </c>
      <c r="H659" s="115" t="s">
        <v>202</v>
      </c>
      <c r="I659" s="115" t="s">
        <v>202</v>
      </c>
      <c r="J659" s="115" t="s">
        <v>202</v>
      </c>
      <c r="K659" s="115" t="s">
        <v>202</v>
      </c>
      <c r="L659" s="115" t="s">
        <v>202</v>
      </c>
      <c r="M659" s="115" t="s">
        <v>202</v>
      </c>
      <c r="N659" s="115" t="s">
        <v>202</v>
      </c>
      <c r="O659" s="115" t="s">
        <v>202</v>
      </c>
    </row>
    <row r="660" spans="1:15" x14ac:dyDescent="0.25">
      <c r="A660" s="115">
        <v>336091</v>
      </c>
      <c r="B660" s="115" t="s">
        <v>109</v>
      </c>
      <c r="C660" s="115" t="s">
        <v>202</v>
      </c>
      <c r="D660" s="115" t="s">
        <v>202</v>
      </c>
      <c r="E660" s="115" t="s">
        <v>202</v>
      </c>
      <c r="F660" s="115" t="s">
        <v>202</v>
      </c>
      <c r="G660" s="115" t="s">
        <v>202</v>
      </c>
      <c r="H660" s="115" t="s">
        <v>202</v>
      </c>
      <c r="I660" s="115" t="s">
        <v>202</v>
      </c>
      <c r="J660" s="115" t="s">
        <v>202</v>
      </c>
      <c r="K660" s="115" t="s">
        <v>202</v>
      </c>
      <c r="L660" s="115" t="s">
        <v>202</v>
      </c>
      <c r="M660" s="115" t="s">
        <v>202</v>
      </c>
      <c r="N660" s="115" t="s">
        <v>202</v>
      </c>
      <c r="O660" s="115" t="s">
        <v>202</v>
      </c>
    </row>
    <row r="661" spans="1:15" x14ac:dyDescent="0.25">
      <c r="A661" s="115">
        <v>336098</v>
      </c>
      <c r="B661" s="115" t="s">
        <v>109</v>
      </c>
      <c r="C661" s="115" t="s">
        <v>202</v>
      </c>
      <c r="D661" s="115" t="s">
        <v>202</v>
      </c>
      <c r="E661" s="115" t="s">
        <v>202</v>
      </c>
      <c r="F661" s="115" t="s">
        <v>202</v>
      </c>
      <c r="G661" s="115" t="s">
        <v>202</v>
      </c>
      <c r="H661" s="115" t="s">
        <v>202</v>
      </c>
      <c r="I661" s="115" t="s">
        <v>202</v>
      </c>
      <c r="J661" s="115" t="s">
        <v>202</v>
      </c>
      <c r="K661" s="115" t="s">
        <v>202</v>
      </c>
      <c r="L661" s="115" t="s">
        <v>202</v>
      </c>
      <c r="M661" s="115" t="s">
        <v>202</v>
      </c>
      <c r="N661" s="115" t="s">
        <v>202</v>
      </c>
      <c r="O661" s="115" t="s">
        <v>202</v>
      </c>
    </row>
    <row r="662" spans="1:15" x14ac:dyDescent="0.25">
      <c r="A662" s="115">
        <v>336099</v>
      </c>
      <c r="B662" s="115" t="s">
        <v>109</v>
      </c>
      <c r="C662" s="115" t="s">
        <v>202</v>
      </c>
      <c r="D662" s="115" t="s">
        <v>202</v>
      </c>
      <c r="E662" s="115" t="s">
        <v>202</v>
      </c>
      <c r="F662" s="115" t="s">
        <v>202</v>
      </c>
      <c r="G662" s="115" t="s">
        <v>202</v>
      </c>
      <c r="H662" s="115" t="s">
        <v>202</v>
      </c>
      <c r="I662" s="115" t="s">
        <v>202</v>
      </c>
      <c r="J662" s="115" t="s">
        <v>202</v>
      </c>
      <c r="K662" s="115" t="s">
        <v>202</v>
      </c>
      <c r="L662" s="115" t="s">
        <v>202</v>
      </c>
      <c r="M662" s="115" t="s">
        <v>202</v>
      </c>
      <c r="N662" s="115" t="s">
        <v>202</v>
      </c>
      <c r="O662" s="115" t="s">
        <v>202</v>
      </c>
    </row>
    <row r="663" spans="1:15" x14ac:dyDescent="0.25">
      <c r="A663" s="115">
        <v>336100</v>
      </c>
      <c r="B663" s="115" t="s">
        <v>109</v>
      </c>
      <c r="C663" s="115" t="s">
        <v>202</v>
      </c>
      <c r="D663" s="115" t="s">
        <v>202</v>
      </c>
      <c r="E663" s="115" t="s">
        <v>202</v>
      </c>
      <c r="F663" s="115" t="s">
        <v>202</v>
      </c>
      <c r="G663" s="115" t="s">
        <v>202</v>
      </c>
      <c r="H663" s="115" t="s">
        <v>202</v>
      </c>
      <c r="I663" s="115" t="s">
        <v>202</v>
      </c>
      <c r="J663" s="115" t="s">
        <v>202</v>
      </c>
      <c r="K663" s="115" t="s">
        <v>202</v>
      </c>
      <c r="L663" s="115" t="s">
        <v>202</v>
      </c>
      <c r="M663" s="115" t="s">
        <v>202</v>
      </c>
      <c r="N663" s="115" t="s">
        <v>202</v>
      </c>
      <c r="O663" s="115" t="s">
        <v>202</v>
      </c>
    </row>
    <row r="664" spans="1:15" x14ac:dyDescent="0.25">
      <c r="A664" s="115">
        <v>336104</v>
      </c>
      <c r="B664" s="115" t="s">
        <v>109</v>
      </c>
      <c r="C664" s="115" t="s">
        <v>202</v>
      </c>
      <c r="D664" s="115" t="s">
        <v>202</v>
      </c>
      <c r="E664" s="115" t="s">
        <v>202</v>
      </c>
      <c r="F664" s="115" t="s">
        <v>202</v>
      </c>
      <c r="G664" s="115" t="s">
        <v>202</v>
      </c>
      <c r="H664" s="115" t="s">
        <v>202</v>
      </c>
      <c r="I664" s="115" t="s">
        <v>202</v>
      </c>
      <c r="J664" s="115" t="s">
        <v>202</v>
      </c>
      <c r="K664" s="115" t="s">
        <v>202</v>
      </c>
      <c r="L664" s="115" t="s">
        <v>202</v>
      </c>
      <c r="M664" s="115" t="s">
        <v>202</v>
      </c>
      <c r="N664" s="115" t="s">
        <v>202</v>
      </c>
      <c r="O664" s="115" t="s">
        <v>202</v>
      </c>
    </row>
    <row r="665" spans="1:15" x14ac:dyDescent="0.25">
      <c r="A665" s="115">
        <v>336105</v>
      </c>
      <c r="B665" s="115" t="s">
        <v>109</v>
      </c>
      <c r="C665" s="115" t="s">
        <v>202</v>
      </c>
      <c r="D665" s="115" t="s">
        <v>202</v>
      </c>
      <c r="E665" s="115" t="s">
        <v>202</v>
      </c>
      <c r="F665" s="115" t="s">
        <v>202</v>
      </c>
      <c r="G665" s="115" t="s">
        <v>202</v>
      </c>
      <c r="H665" s="115" t="s">
        <v>202</v>
      </c>
      <c r="I665" s="115" t="s">
        <v>202</v>
      </c>
      <c r="J665" s="115" t="s">
        <v>202</v>
      </c>
      <c r="K665" s="115" t="s">
        <v>202</v>
      </c>
      <c r="L665" s="115" t="s">
        <v>202</v>
      </c>
      <c r="M665" s="115" t="s">
        <v>202</v>
      </c>
      <c r="N665" s="115" t="s">
        <v>202</v>
      </c>
      <c r="O665" s="115" t="s">
        <v>202</v>
      </c>
    </row>
    <row r="666" spans="1:15" x14ac:dyDescent="0.25">
      <c r="A666" s="115">
        <v>336113</v>
      </c>
      <c r="B666" s="115" t="s">
        <v>109</v>
      </c>
      <c r="C666" s="115" t="s">
        <v>202</v>
      </c>
      <c r="D666" s="115" t="s">
        <v>202</v>
      </c>
      <c r="E666" s="115" t="s">
        <v>202</v>
      </c>
      <c r="F666" s="115" t="s">
        <v>202</v>
      </c>
      <c r="G666" s="115" t="s">
        <v>202</v>
      </c>
      <c r="H666" s="115" t="s">
        <v>202</v>
      </c>
      <c r="I666" s="115" t="s">
        <v>202</v>
      </c>
      <c r="J666" s="115" t="s">
        <v>202</v>
      </c>
      <c r="K666" s="115" t="s">
        <v>202</v>
      </c>
      <c r="L666" s="115" t="s">
        <v>202</v>
      </c>
      <c r="M666" s="115" t="s">
        <v>202</v>
      </c>
      <c r="N666" s="115" t="s">
        <v>202</v>
      </c>
      <c r="O666" s="115" t="s">
        <v>202</v>
      </c>
    </row>
    <row r="667" spans="1:15" x14ac:dyDescent="0.25">
      <c r="A667" s="115">
        <v>336114</v>
      </c>
      <c r="B667" s="115" t="s">
        <v>109</v>
      </c>
      <c r="C667" s="115" t="s">
        <v>202</v>
      </c>
      <c r="D667" s="115" t="s">
        <v>202</v>
      </c>
      <c r="E667" s="115" t="s">
        <v>202</v>
      </c>
      <c r="F667" s="115" t="s">
        <v>202</v>
      </c>
      <c r="G667" s="115" t="s">
        <v>202</v>
      </c>
      <c r="H667" s="115" t="s">
        <v>202</v>
      </c>
      <c r="I667" s="115" t="s">
        <v>202</v>
      </c>
      <c r="J667" s="115" t="s">
        <v>202</v>
      </c>
      <c r="K667" s="115" t="s">
        <v>202</v>
      </c>
      <c r="L667" s="115" t="s">
        <v>202</v>
      </c>
      <c r="M667" s="115" t="s">
        <v>202</v>
      </c>
      <c r="N667" s="115" t="s">
        <v>202</v>
      </c>
      <c r="O667" s="115" t="s">
        <v>202</v>
      </c>
    </row>
    <row r="668" spans="1:15" x14ac:dyDescent="0.25">
      <c r="A668" s="115">
        <v>336119</v>
      </c>
      <c r="B668" s="115" t="s">
        <v>109</v>
      </c>
      <c r="C668" s="115" t="s">
        <v>202</v>
      </c>
      <c r="D668" s="115" t="s">
        <v>202</v>
      </c>
      <c r="E668" s="115" t="s">
        <v>202</v>
      </c>
      <c r="F668" s="115" t="s">
        <v>202</v>
      </c>
      <c r="G668" s="115" t="s">
        <v>202</v>
      </c>
      <c r="H668" s="115" t="s">
        <v>202</v>
      </c>
      <c r="I668" s="115" t="s">
        <v>202</v>
      </c>
      <c r="J668" s="115" t="s">
        <v>202</v>
      </c>
      <c r="K668" s="115" t="s">
        <v>202</v>
      </c>
      <c r="L668" s="115" t="s">
        <v>202</v>
      </c>
      <c r="M668" s="115" t="s">
        <v>202</v>
      </c>
      <c r="N668" s="115" t="s">
        <v>202</v>
      </c>
      <c r="O668" s="115" t="s">
        <v>202</v>
      </c>
    </row>
    <row r="669" spans="1:15" x14ac:dyDescent="0.25">
      <c r="A669" s="115">
        <v>336122</v>
      </c>
      <c r="B669" s="115" t="s">
        <v>109</v>
      </c>
      <c r="C669" s="115" t="s">
        <v>202</v>
      </c>
      <c r="D669" s="115" t="s">
        <v>202</v>
      </c>
      <c r="E669" s="115" t="s">
        <v>202</v>
      </c>
      <c r="F669" s="115" t="s">
        <v>202</v>
      </c>
      <c r="G669" s="115" t="s">
        <v>202</v>
      </c>
      <c r="H669" s="115" t="s">
        <v>202</v>
      </c>
      <c r="I669" s="115" t="s">
        <v>202</v>
      </c>
      <c r="J669" s="115" t="s">
        <v>202</v>
      </c>
      <c r="K669" s="115" t="s">
        <v>202</v>
      </c>
      <c r="L669" s="115" t="s">
        <v>202</v>
      </c>
      <c r="M669" s="115" t="s">
        <v>202</v>
      </c>
      <c r="N669" s="115" t="s">
        <v>202</v>
      </c>
      <c r="O669" s="115" t="s">
        <v>202</v>
      </c>
    </row>
    <row r="670" spans="1:15" x14ac:dyDescent="0.25">
      <c r="A670" s="115">
        <v>336130</v>
      </c>
      <c r="B670" s="115" t="s">
        <v>109</v>
      </c>
      <c r="C670" s="115" t="s">
        <v>202</v>
      </c>
      <c r="D670" s="115" t="s">
        <v>202</v>
      </c>
      <c r="E670" s="115" t="s">
        <v>202</v>
      </c>
      <c r="F670" s="115" t="s">
        <v>202</v>
      </c>
      <c r="G670" s="115" t="s">
        <v>202</v>
      </c>
      <c r="H670" s="115" t="s">
        <v>202</v>
      </c>
      <c r="I670" s="115" t="s">
        <v>202</v>
      </c>
      <c r="J670" s="115" t="s">
        <v>202</v>
      </c>
      <c r="K670" s="115" t="s">
        <v>202</v>
      </c>
      <c r="L670" s="115" t="s">
        <v>202</v>
      </c>
      <c r="M670" s="115" t="s">
        <v>202</v>
      </c>
      <c r="N670" s="115" t="s">
        <v>202</v>
      </c>
      <c r="O670" s="115" t="s">
        <v>202</v>
      </c>
    </row>
    <row r="671" spans="1:15" x14ac:dyDescent="0.25">
      <c r="A671" s="115">
        <v>336134</v>
      </c>
      <c r="B671" s="115" t="s">
        <v>109</v>
      </c>
      <c r="C671" s="115" t="s">
        <v>202</v>
      </c>
      <c r="D671" s="115" t="s">
        <v>202</v>
      </c>
      <c r="E671" s="115" t="s">
        <v>202</v>
      </c>
      <c r="F671" s="115" t="s">
        <v>202</v>
      </c>
      <c r="G671" s="115" t="s">
        <v>202</v>
      </c>
      <c r="H671" s="115" t="s">
        <v>202</v>
      </c>
      <c r="I671" s="115" t="s">
        <v>202</v>
      </c>
      <c r="J671" s="115" t="s">
        <v>202</v>
      </c>
      <c r="K671" s="115" t="s">
        <v>202</v>
      </c>
      <c r="L671" s="115" t="s">
        <v>202</v>
      </c>
      <c r="M671" s="115" t="s">
        <v>202</v>
      </c>
      <c r="N671" s="115" t="s">
        <v>202</v>
      </c>
      <c r="O671" s="115" t="s">
        <v>202</v>
      </c>
    </row>
    <row r="672" spans="1:15" x14ac:dyDescent="0.25">
      <c r="A672" s="115">
        <v>336152</v>
      </c>
      <c r="B672" s="115" t="s">
        <v>109</v>
      </c>
      <c r="C672" s="115" t="s">
        <v>202</v>
      </c>
      <c r="D672" s="115" t="s">
        <v>202</v>
      </c>
      <c r="E672" s="115" t="s">
        <v>202</v>
      </c>
      <c r="F672" s="115" t="s">
        <v>202</v>
      </c>
      <c r="G672" s="115" t="s">
        <v>202</v>
      </c>
      <c r="H672" s="115" t="s">
        <v>202</v>
      </c>
      <c r="I672" s="115" t="s">
        <v>202</v>
      </c>
      <c r="J672" s="115" t="s">
        <v>202</v>
      </c>
      <c r="K672" s="115" t="s">
        <v>202</v>
      </c>
      <c r="L672" s="115" t="s">
        <v>202</v>
      </c>
      <c r="M672" s="115" t="s">
        <v>202</v>
      </c>
      <c r="N672" s="115" t="s">
        <v>202</v>
      </c>
      <c r="O672" s="115" t="s">
        <v>202</v>
      </c>
    </row>
    <row r="673" spans="1:15" x14ac:dyDescent="0.25">
      <c r="A673" s="115">
        <v>336155</v>
      </c>
      <c r="B673" s="115" t="s">
        <v>109</v>
      </c>
      <c r="C673" s="115" t="s">
        <v>202</v>
      </c>
      <c r="D673" s="115" t="s">
        <v>202</v>
      </c>
      <c r="E673" s="115" t="s">
        <v>202</v>
      </c>
      <c r="F673" s="115" t="s">
        <v>202</v>
      </c>
      <c r="G673" s="115" t="s">
        <v>202</v>
      </c>
      <c r="H673" s="115" t="s">
        <v>202</v>
      </c>
      <c r="I673" s="115" t="s">
        <v>202</v>
      </c>
      <c r="J673" s="115" t="s">
        <v>202</v>
      </c>
      <c r="K673" s="115" t="s">
        <v>202</v>
      </c>
      <c r="L673" s="115" t="s">
        <v>202</v>
      </c>
      <c r="M673" s="115" t="s">
        <v>202</v>
      </c>
      <c r="N673" s="115" t="s">
        <v>202</v>
      </c>
      <c r="O673" s="115" t="s">
        <v>202</v>
      </c>
    </row>
    <row r="674" spans="1:15" x14ac:dyDescent="0.25">
      <c r="A674" s="115">
        <v>336160</v>
      </c>
      <c r="B674" s="115" t="s">
        <v>109</v>
      </c>
      <c r="C674" s="115" t="s">
        <v>202</v>
      </c>
      <c r="D674" s="115" t="s">
        <v>202</v>
      </c>
      <c r="E674" s="115" t="s">
        <v>202</v>
      </c>
      <c r="F674" s="115" t="s">
        <v>202</v>
      </c>
      <c r="G674" s="115" t="s">
        <v>202</v>
      </c>
      <c r="H674" s="115" t="s">
        <v>202</v>
      </c>
      <c r="I674" s="115" t="s">
        <v>202</v>
      </c>
      <c r="J674" s="115" t="s">
        <v>202</v>
      </c>
      <c r="K674" s="115" t="s">
        <v>202</v>
      </c>
      <c r="L674" s="115" t="s">
        <v>202</v>
      </c>
      <c r="M674" s="115" t="s">
        <v>202</v>
      </c>
      <c r="N674" s="115" t="s">
        <v>202</v>
      </c>
      <c r="O674" s="115" t="s">
        <v>202</v>
      </c>
    </row>
    <row r="675" spans="1:15" x14ac:dyDescent="0.25">
      <c r="A675" s="115">
        <v>336161</v>
      </c>
      <c r="B675" s="115" t="s">
        <v>109</v>
      </c>
      <c r="C675" s="115" t="s">
        <v>202</v>
      </c>
      <c r="D675" s="115" t="s">
        <v>202</v>
      </c>
      <c r="E675" s="115" t="s">
        <v>202</v>
      </c>
      <c r="F675" s="115" t="s">
        <v>202</v>
      </c>
      <c r="G675" s="115" t="s">
        <v>202</v>
      </c>
      <c r="H675" s="115" t="s">
        <v>202</v>
      </c>
      <c r="I675" s="115" t="s">
        <v>202</v>
      </c>
      <c r="J675" s="115" t="s">
        <v>202</v>
      </c>
      <c r="K675" s="115" t="s">
        <v>202</v>
      </c>
      <c r="L675" s="115" t="s">
        <v>202</v>
      </c>
      <c r="M675" s="115" t="s">
        <v>202</v>
      </c>
      <c r="N675" s="115" t="s">
        <v>202</v>
      </c>
      <c r="O675" s="115" t="s">
        <v>202</v>
      </c>
    </row>
    <row r="676" spans="1:15" x14ac:dyDescent="0.25">
      <c r="A676" s="115">
        <v>336169</v>
      </c>
      <c r="B676" s="115" t="s">
        <v>109</v>
      </c>
      <c r="C676" s="115" t="s">
        <v>202</v>
      </c>
      <c r="D676" s="115" t="s">
        <v>202</v>
      </c>
      <c r="E676" s="115" t="s">
        <v>202</v>
      </c>
      <c r="F676" s="115" t="s">
        <v>202</v>
      </c>
      <c r="G676" s="115" t="s">
        <v>202</v>
      </c>
      <c r="H676" s="115" t="s">
        <v>202</v>
      </c>
      <c r="I676" s="115" t="s">
        <v>202</v>
      </c>
      <c r="J676" s="115" t="s">
        <v>202</v>
      </c>
      <c r="K676" s="115" t="s">
        <v>202</v>
      </c>
      <c r="L676" s="115" t="s">
        <v>202</v>
      </c>
      <c r="M676" s="115" t="s">
        <v>202</v>
      </c>
      <c r="N676" s="115" t="s">
        <v>202</v>
      </c>
      <c r="O676" s="115" t="s">
        <v>202</v>
      </c>
    </row>
    <row r="677" spans="1:15" x14ac:dyDescent="0.25">
      <c r="A677" s="115">
        <v>336170</v>
      </c>
      <c r="B677" s="115" t="s">
        <v>109</v>
      </c>
      <c r="C677" s="115" t="s">
        <v>202</v>
      </c>
      <c r="D677" s="115" t="s">
        <v>202</v>
      </c>
      <c r="E677" s="115" t="s">
        <v>202</v>
      </c>
      <c r="F677" s="115" t="s">
        <v>202</v>
      </c>
      <c r="G677" s="115" t="s">
        <v>202</v>
      </c>
      <c r="H677" s="115" t="s">
        <v>202</v>
      </c>
      <c r="I677" s="115" t="s">
        <v>202</v>
      </c>
      <c r="J677" s="115" t="s">
        <v>202</v>
      </c>
      <c r="K677" s="115" t="s">
        <v>202</v>
      </c>
      <c r="L677" s="115" t="s">
        <v>202</v>
      </c>
      <c r="M677" s="115" t="s">
        <v>202</v>
      </c>
      <c r="N677" s="115" t="s">
        <v>202</v>
      </c>
      <c r="O677" s="115" t="s">
        <v>202</v>
      </c>
    </row>
    <row r="678" spans="1:15" x14ac:dyDescent="0.25">
      <c r="A678" s="115">
        <v>336171</v>
      </c>
      <c r="B678" s="115" t="s">
        <v>109</v>
      </c>
      <c r="C678" s="115" t="s">
        <v>202</v>
      </c>
      <c r="D678" s="115" t="s">
        <v>202</v>
      </c>
      <c r="E678" s="115" t="s">
        <v>202</v>
      </c>
      <c r="F678" s="115" t="s">
        <v>202</v>
      </c>
      <c r="G678" s="115" t="s">
        <v>202</v>
      </c>
      <c r="H678" s="115" t="s">
        <v>202</v>
      </c>
      <c r="I678" s="115" t="s">
        <v>202</v>
      </c>
      <c r="J678" s="115" t="s">
        <v>202</v>
      </c>
      <c r="K678" s="115" t="s">
        <v>202</v>
      </c>
      <c r="L678" s="115" t="s">
        <v>202</v>
      </c>
      <c r="M678" s="115" t="s">
        <v>202</v>
      </c>
      <c r="N678" s="115" t="s">
        <v>202</v>
      </c>
      <c r="O678" s="115" t="s">
        <v>202</v>
      </c>
    </row>
    <row r="679" spans="1:15" x14ac:dyDescent="0.25">
      <c r="A679" s="115">
        <v>336174</v>
      </c>
      <c r="B679" s="115" t="s">
        <v>109</v>
      </c>
      <c r="C679" s="115" t="s">
        <v>202</v>
      </c>
      <c r="D679" s="115" t="s">
        <v>202</v>
      </c>
      <c r="E679" s="115" t="s">
        <v>202</v>
      </c>
      <c r="F679" s="115" t="s">
        <v>202</v>
      </c>
      <c r="G679" s="115" t="s">
        <v>202</v>
      </c>
      <c r="H679" s="115" t="s">
        <v>202</v>
      </c>
      <c r="I679" s="115" t="s">
        <v>202</v>
      </c>
      <c r="J679" s="115" t="s">
        <v>202</v>
      </c>
      <c r="K679" s="115" t="s">
        <v>202</v>
      </c>
      <c r="L679" s="115" t="s">
        <v>202</v>
      </c>
      <c r="M679" s="115" t="s">
        <v>202</v>
      </c>
      <c r="N679" s="115" t="s">
        <v>202</v>
      </c>
      <c r="O679" s="115" t="s">
        <v>202</v>
      </c>
    </row>
    <row r="680" spans="1:15" x14ac:dyDescent="0.25">
      <c r="A680" s="115">
        <v>336177</v>
      </c>
      <c r="B680" s="115" t="s">
        <v>109</v>
      </c>
      <c r="C680" s="115" t="s">
        <v>202</v>
      </c>
      <c r="D680" s="115" t="s">
        <v>202</v>
      </c>
      <c r="E680" s="115" t="s">
        <v>202</v>
      </c>
      <c r="F680" s="115" t="s">
        <v>202</v>
      </c>
      <c r="G680" s="115" t="s">
        <v>202</v>
      </c>
      <c r="H680" s="115" t="s">
        <v>202</v>
      </c>
      <c r="I680" s="115" t="s">
        <v>202</v>
      </c>
      <c r="J680" s="115" t="s">
        <v>202</v>
      </c>
      <c r="K680" s="115" t="s">
        <v>202</v>
      </c>
      <c r="L680" s="115" t="s">
        <v>202</v>
      </c>
      <c r="M680" s="115" t="s">
        <v>202</v>
      </c>
      <c r="N680" s="115" t="s">
        <v>202</v>
      </c>
      <c r="O680" s="115" t="s">
        <v>202</v>
      </c>
    </row>
    <row r="681" spans="1:15" x14ac:dyDescent="0.25">
      <c r="A681" s="115">
        <v>336178</v>
      </c>
      <c r="B681" s="115" t="s">
        <v>109</v>
      </c>
      <c r="C681" s="115" t="s">
        <v>202</v>
      </c>
      <c r="D681" s="115" t="s">
        <v>202</v>
      </c>
      <c r="E681" s="115" t="s">
        <v>202</v>
      </c>
      <c r="F681" s="115" t="s">
        <v>202</v>
      </c>
      <c r="G681" s="115" t="s">
        <v>202</v>
      </c>
      <c r="H681" s="115" t="s">
        <v>202</v>
      </c>
      <c r="I681" s="115" t="s">
        <v>202</v>
      </c>
      <c r="J681" s="115" t="s">
        <v>202</v>
      </c>
      <c r="K681" s="115" t="s">
        <v>202</v>
      </c>
      <c r="L681" s="115" t="s">
        <v>202</v>
      </c>
      <c r="M681" s="115" t="s">
        <v>202</v>
      </c>
      <c r="N681" s="115" t="s">
        <v>202</v>
      </c>
      <c r="O681" s="115" t="s">
        <v>202</v>
      </c>
    </row>
    <row r="682" spans="1:15" x14ac:dyDescent="0.25">
      <c r="A682" s="115">
        <v>336182</v>
      </c>
      <c r="B682" s="115" t="s">
        <v>109</v>
      </c>
      <c r="C682" s="115" t="s">
        <v>202</v>
      </c>
      <c r="D682" s="115" t="s">
        <v>202</v>
      </c>
      <c r="E682" s="115" t="s">
        <v>202</v>
      </c>
      <c r="F682" s="115" t="s">
        <v>202</v>
      </c>
      <c r="G682" s="115" t="s">
        <v>202</v>
      </c>
      <c r="H682" s="115" t="s">
        <v>202</v>
      </c>
      <c r="I682" s="115" t="s">
        <v>202</v>
      </c>
      <c r="J682" s="115" t="s">
        <v>202</v>
      </c>
      <c r="K682" s="115" t="s">
        <v>202</v>
      </c>
      <c r="L682" s="115" t="s">
        <v>202</v>
      </c>
      <c r="M682" s="115" t="s">
        <v>202</v>
      </c>
      <c r="N682" s="115" t="s">
        <v>202</v>
      </c>
      <c r="O682" s="115" t="s">
        <v>202</v>
      </c>
    </row>
    <row r="683" spans="1:15" x14ac:dyDescent="0.25">
      <c r="A683" s="115">
        <v>336186</v>
      </c>
      <c r="B683" s="115" t="s">
        <v>109</v>
      </c>
      <c r="C683" s="115" t="s">
        <v>202</v>
      </c>
      <c r="D683" s="115" t="s">
        <v>202</v>
      </c>
      <c r="E683" s="115" t="s">
        <v>202</v>
      </c>
      <c r="F683" s="115" t="s">
        <v>202</v>
      </c>
      <c r="G683" s="115" t="s">
        <v>202</v>
      </c>
      <c r="H683" s="115" t="s">
        <v>202</v>
      </c>
      <c r="I683" s="115" t="s">
        <v>202</v>
      </c>
      <c r="J683" s="115" t="s">
        <v>202</v>
      </c>
      <c r="K683" s="115" t="s">
        <v>202</v>
      </c>
      <c r="L683" s="115" t="s">
        <v>202</v>
      </c>
      <c r="M683" s="115" t="s">
        <v>202</v>
      </c>
      <c r="N683" s="115" t="s">
        <v>202</v>
      </c>
      <c r="O683" s="115" t="s">
        <v>202</v>
      </c>
    </row>
    <row r="684" spans="1:15" x14ac:dyDescent="0.25">
      <c r="A684" s="115">
        <v>336187</v>
      </c>
      <c r="B684" s="115" t="s">
        <v>109</v>
      </c>
      <c r="C684" s="115" t="s">
        <v>202</v>
      </c>
      <c r="D684" s="115" t="s">
        <v>202</v>
      </c>
      <c r="E684" s="115" t="s">
        <v>202</v>
      </c>
      <c r="F684" s="115" t="s">
        <v>202</v>
      </c>
      <c r="G684" s="115" t="s">
        <v>202</v>
      </c>
      <c r="H684" s="115" t="s">
        <v>202</v>
      </c>
      <c r="I684" s="115" t="s">
        <v>202</v>
      </c>
      <c r="J684" s="115" t="s">
        <v>202</v>
      </c>
      <c r="K684" s="115" t="s">
        <v>202</v>
      </c>
      <c r="L684" s="115" t="s">
        <v>202</v>
      </c>
      <c r="M684" s="115" t="s">
        <v>202</v>
      </c>
      <c r="N684" s="115" t="s">
        <v>202</v>
      </c>
      <c r="O684" s="115" t="s">
        <v>202</v>
      </c>
    </row>
    <row r="685" spans="1:15" x14ac:dyDescent="0.25">
      <c r="A685" s="115">
        <v>336191</v>
      </c>
      <c r="B685" s="115" t="s">
        <v>109</v>
      </c>
      <c r="C685" s="115" t="s">
        <v>202</v>
      </c>
      <c r="D685" s="115" t="s">
        <v>202</v>
      </c>
      <c r="E685" s="115" t="s">
        <v>202</v>
      </c>
      <c r="F685" s="115" t="s">
        <v>202</v>
      </c>
      <c r="G685" s="115" t="s">
        <v>202</v>
      </c>
      <c r="H685" s="115" t="s">
        <v>202</v>
      </c>
      <c r="I685" s="115" t="s">
        <v>202</v>
      </c>
      <c r="J685" s="115" t="s">
        <v>202</v>
      </c>
      <c r="K685" s="115" t="s">
        <v>202</v>
      </c>
      <c r="L685" s="115" t="s">
        <v>202</v>
      </c>
      <c r="M685" s="115" t="s">
        <v>202</v>
      </c>
      <c r="N685" s="115" t="s">
        <v>202</v>
      </c>
      <c r="O685" s="115" t="s">
        <v>202</v>
      </c>
    </row>
    <row r="686" spans="1:15" x14ac:dyDescent="0.25">
      <c r="A686" s="115">
        <v>336194</v>
      </c>
      <c r="B686" s="115" t="s">
        <v>109</v>
      </c>
      <c r="C686" s="115" t="s">
        <v>202</v>
      </c>
      <c r="D686" s="115" t="s">
        <v>202</v>
      </c>
      <c r="E686" s="115" t="s">
        <v>202</v>
      </c>
      <c r="F686" s="115" t="s">
        <v>202</v>
      </c>
      <c r="G686" s="115" t="s">
        <v>202</v>
      </c>
      <c r="H686" s="115" t="s">
        <v>202</v>
      </c>
      <c r="I686" s="115" t="s">
        <v>202</v>
      </c>
      <c r="J686" s="115" t="s">
        <v>202</v>
      </c>
      <c r="K686" s="115" t="s">
        <v>202</v>
      </c>
      <c r="L686" s="115" t="s">
        <v>202</v>
      </c>
      <c r="M686" s="115" t="s">
        <v>202</v>
      </c>
      <c r="N686" s="115" t="s">
        <v>202</v>
      </c>
      <c r="O686" s="115" t="s">
        <v>202</v>
      </c>
    </row>
    <row r="687" spans="1:15" x14ac:dyDescent="0.25">
      <c r="A687" s="115">
        <v>336198</v>
      </c>
      <c r="B687" s="115" t="s">
        <v>109</v>
      </c>
      <c r="C687" s="115" t="s">
        <v>202</v>
      </c>
      <c r="D687" s="115" t="s">
        <v>202</v>
      </c>
      <c r="E687" s="115" t="s">
        <v>202</v>
      </c>
      <c r="F687" s="115" t="s">
        <v>202</v>
      </c>
      <c r="G687" s="115" t="s">
        <v>202</v>
      </c>
      <c r="H687" s="115" t="s">
        <v>202</v>
      </c>
      <c r="I687" s="115" t="s">
        <v>202</v>
      </c>
      <c r="J687" s="115" t="s">
        <v>202</v>
      </c>
      <c r="K687" s="115" t="s">
        <v>202</v>
      </c>
      <c r="L687" s="115" t="s">
        <v>202</v>
      </c>
      <c r="M687" s="115" t="s">
        <v>202</v>
      </c>
      <c r="N687" s="115" t="s">
        <v>202</v>
      </c>
      <c r="O687" s="115" t="s">
        <v>202</v>
      </c>
    </row>
    <row r="688" spans="1:15" x14ac:dyDescent="0.25">
      <c r="A688" s="115">
        <v>336205</v>
      </c>
      <c r="B688" s="115" t="s">
        <v>109</v>
      </c>
      <c r="C688" s="115" t="s">
        <v>202</v>
      </c>
      <c r="D688" s="115" t="s">
        <v>202</v>
      </c>
      <c r="E688" s="115" t="s">
        <v>202</v>
      </c>
      <c r="F688" s="115" t="s">
        <v>202</v>
      </c>
      <c r="G688" s="115" t="s">
        <v>202</v>
      </c>
      <c r="H688" s="115" t="s">
        <v>202</v>
      </c>
      <c r="I688" s="115" t="s">
        <v>202</v>
      </c>
      <c r="J688" s="115" t="s">
        <v>202</v>
      </c>
      <c r="K688" s="115" t="s">
        <v>202</v>
      </c>
      <c r="L688" s="115" t="s">
        <v>202</v>
      </c>
      <c r="M688" s="115" t="s">
        <v>202</v>
      </c>
      <c r="N688" s="115" t="s">
        <v>202</v>
      </c>
      <c r="O688" s="115" t="s">
        <v>202</v>
      </c>
    </row>
    <row r="689" spans="1:15" x14ac:dyDescent="0.25">
      <c r="A689" s="115">
        <v>336206</v>
      </c>
      <c r="B689" s="115" t="s">
        <v>109</v>
      </c>
      <c r="C689" s="115" t="s">
        <v>202</v>
      </c>
      <c r="D689" s="115" t="s">
        <v>202</v>
      </c>
      <c r="E689" s="115" t="s">
        <v>202</v>
      </c>
      <c r="F689" s="115" t="s">
        <v>202</v>
      </c>
      <c r="G689" s="115" t="s">
        <v>202</v>
      </c>
      <c r="H689" s="115" t="s">
        <v>202</v>
      </c>
      <c r="I689" s="115" t="s">
        <v>202</v>
      </c>
      <c r="J689" s="115" t="s">
        <v>202</v>
      </c>
      <c r="K689" s="115" t="s">
        <v>202</v>
      </c>
      <c r="L689" s="115" t="s">
        <v>202</v>
      </c>
      <c r="M689" s="115" t="s">
        <v>202</v>
      </c>
      <c r="N689" s="115" t="s">
        <v>202</v>
      </c>
      <c r="O689" s="115" t="s">
        <v>202</v>
      </c>
    </row>
    <row r="690" spans="1:15" x14ac:dyDescent="0.25">
      <c r="A690" s="115">
        <v>336208</v>
      </c>
      <c r="B690" s="115" t="s">
        <v>109</v>
      </c>
      <c r="C690" s="115" t="s">
        <v>202</v>
      </c>
      <c r="D690" s="115" t="s">
        <v>202</v>
      </c>
      <c r="E690" s="115" t="s">
        <v>202</v>
      </c>
      <c r="F690" s="115" t="s">
        <v>202</v>
      </c>
      <c r="G690" s="115" t="s">
        <v>202</v>
      </c>
      <c r="H690" s="115" t="s">
        <v>202</v>
      </c>
      <c r="I690" s="115" t="s">
        <v>202</v>
      </c>
      <c r="J690" s="115" t="s">
        <v>202</v>
      </c>
      <c r="K690" s="115" t="s">
        <v>202</v>
      </c>
      <c r="L690" s="115" t="s">
        <v>202</v>
      </c>
      <c r="M690" s="115" t="s">
        <v>202</v>
      </c>
      <c r="N690" s="115" t="s">
        <v>202</v>
      </c>
      <c r="O690" s="115" t="s">
        <v>202</v>
      </c>
    </row>
    <row r="691" spans="1:15" x14ac:dyDescent="0.25">
      <c r="A691" s="115">
        <v>336211</v>
      </c>
      <c r="B691" s="115" t="s">
        <v>109</v>
      </c>
      <c r="C691" s="115" t="s">
        <v>202</v>
      </c>
      <c r="D691" s="115" t="s">
        <v>202</v>
      </c>
      <c r="E691" s="115" t="s">
        <v>202</v>
      </c>
      <c r="F691" s="115" t="s">
        <v>202</v>
      </c>
      <c r="G691" s="115" t="s">
        <v>202</v>
      </c>
      <c r="H691" s="115" t="s">
        <v>202</v>
      </c>
      <c r="I691" s="115" t="s">
        <v>202</v>
      </c>
      <c r="J691" s="115" t="s">
        <v>202</v>
      </c>
      <c r="K691" s="115" t="s">
        <v>202</v>
      </c>
      <c r="L691" s="115" t="s">
        <v>202</v>
      </c>
      <c r="M691" s="115" t="s">
        <v>202</v>
      </c>
      <c r="N691" s="115" t="s">
        <v>202</v>
      </c>
      <c r="O691" s="115" t="s">
        <v>202</v>
      </c>
    </row>
    <row r="692" spans="1:15" x14ac:dyDescent="0.25">
      <c r="A692" s="115">
        <v>336215</v>
      </c>
      <c r="B692" s="115" t="s">
        <v>109</v>
      </c>
      <c r="C692" s="115" t="s">
        <v>202</v>
      </c>
      <c r="D692" s="115" t="s">
        <v>202</v>
      </c>
      <c r="E692" s="115" t="s">
        <v>202</v>
      </c>
      <c r="F692" s="115" t="s">
        <v>202</v>
      </c>
      <c r="G692" s="115" t="s">
        <v>202</v>
      </c>
      <c r="H692" s="115" t="s">
        <v>202</v>
      </c>
      <c r="I692" s="115" t="s">
        <v>202</v>
      </c>
      <c r="J692" s="115" t="s">
        <v>202</v>
      </c>
      <c r="K692" s="115" t="s">
        <v>202</v>
      </c>
      <c r="L692" s="115" t="s">
        <v>202</v>
      </c>
      <c r="M692" s="115" t="s">
        <v>202</v>
      </c>
      <c r="N692" s="115" t="s">
        <v>202</v>
      </c>
      <c r="O692" s="115" t="s">
        <v>202</v>
      </c>
    </row>
    <row r="693" spans="1:15" x14ac:dyDescent="0.25">
      <c r="A693" s="115">
        <v>336220</v>
      </c>
      <c r="B693" s="115" t="s">
        <v>109</v>
      </c>
      <c r="C693" s="115" t="s">
        <v>202</v>
      </c>
      <c r="D693" s="115" t="s">
        <v>202</v>
      </c>
      <c r="E693" s="115" t="s">
        <v>202</v>
      </c>
      <c r="F693" s="115" t="s">
        <v>202</v>
      </c>
      <c r="G693" s="115" t="s">
        <v>202</v>
      </c>
      <c r="H693" s="115" t="s">
        <v>202</v>
      </c>
      <c r="I693" s="115" t="s">
        <v>202</v>
      </c>
      <c r="J693" s="115" t="s">
        <v>202</v>
      </c>
      <c r="K693" s="115" t="s">
        <v>202</v>
      </c>
      <c r="L693" s="115" t="s">
        <v>202</v>
      </c>
      <c r="M693" s="115" t="s">
        <v>202</v>
      </c>
      <c r="N693" s="115" t="s">
        <v>202</v>
      </c>
      <c r="O693" s="115" t="s">
        <v>202</v>
      </c>
    </row>
    <row r="694" spans="1:15" x14ac:dyDescent="0.25">
      <c r="A694" s="115">
        <v>336222</v>
      </c>
      <c r="B694" s="115" t="s">
        <v>109</v>
      </c>
      <c r="C694" s="115" t="s">
        <v>202</v>
      </c>
      <c r="D694" s="115" t="s">
        <v>202</v>
      </c>
      <c r="E694" s="115" t="s">
        <v>202</v>
      </c>
      <c r="F694" s="115" t="s">
        <v>202</v>
      </c>
      <c r="G694" s="115" t="s">
        <v>202</v>
      </c>
      <c r="H694" s="115" t="s">
        <v>202</v>
      </c>
      <c r="I694" s="115" t="s">
        <v>202</v>
      </c>
      <c r="J694" s="115" t="s">
        <v>202</v>
      </c>
      <c r="K694" s="115" t="s">
        <v>202</v>
      </c>
      <c r="L694" s="115" t="s">
        <v>202</v>
      </c>
      <c r="M694" s="115" t="s">
        <v>202</v>
      </c>
      <c r="N694" s="115" t="s">
        <v>202</v>
      </c>
      <c r="O694" s="115" t="s">
        <v>202</v>
      </c>
    </row>
    <row r="695" spans="1:15" x14ac:dyDescent="0.25">
      <c r="A695" s="115">
        <v>336228</v>
      </c>
      <c r="B695" s="115" t="s">
        <v>109</v>
      </c>
      <c r="C695" s="115" t="s">
        <v>202</v>
      </c>
      <c r="D695" s="115" t="s">
        <v>202</v>
      </c>
      <c r="E695" s="115" t="s">
        <v>202</v>
      </c>
      <c r="F695" s="115" t="s">
        <v>202</v>
      </c>
      <c r="G695" s="115" t="s">
        <v>202</v>
      </c>
      <c r="H695" s="115" t="s">
        <v>202</v>
      </c>
      <c r="I695" s="115" t="s">
        <v>202</v>
      </c>
      <c r="J695" s="115" t="s">
        <v>202</v>
      </c>
      <c r="K695" s="115" t="s">
        <v>202</v>
      </c>
      <c r="L695" s="115" t="s">
        <v>202</v>
      </c>
      <c r="M695" s="115" t="s">
        <v>202</v>
      </c>
      <c r="N695" s="115" t="s">
        <v>202</v>
      </c>
      <c r="O695" s="115" t="s">
        <v>202</v>
      </c>
    </row>
    <row r="696" spans="1:15" x14ac:dyDescent="0.25">
      <c r="A696" s="115">
        <v>336233</v>
      </c>
      <c r="B696" s="115" t="s">
        <v>109</v>
      </c>
      <c r="C696" s="115" t="s">
        <v>202</v>
      </c>
      <c r="D696" s="115" t="s">
        <v>202</v>
      </c>
      <c r="E696" s="115" t="s">
        <v>202</v>
      </c>
      <c r="F696" s="115" t="s">
        <v>202</v>
      </c>
      <c r="G696" s="115" t="s">
        <v>202</v>
      </c>
      <c r="H696" s="115" t="s">
        <v>202</v>
      </c>
      <c r="I696" s="115" t="s">
        <v>202</v>
      </c>
      <c r="J696" s="115" t="s">
        <v>202</v>
      </c>
      <c r="K696" s="115" t="s">
        <v>202</v>
      </c>
      <c r="L696" s="115" t="s">
        <v>202</v>
      </c>
      <c r="M696" s="115" t="s">
        <v>202</v>
      </c>
      <c r="N696" s="115" t="s">
        <v>202</v>
      </c>
      <c r="O696" s="115" t="s">
        <v>202</v>
      </c>
    </row>
    <row r="697" spans="1:15" x14ac:dyDescent="0.25">
      <c r="A697" s="115">
        <v>336236</v>
      </c>
      <c r="B697" s="115" t="s">
        <v>109</v>
      </c>
      <c r="C697" s="115" t="s">
        <v>202</v>
      </c>
      <c r="D697" s="115" t="s">
        <v>202</v>
      </c>
      <c r="E697" s="115" t="s">
        <v>202</v>
      </c>
      <c r="F697" s="115" t="s">
        <v>202</v>
      </c>
      <c r="G697" s="115" t="s">
        <v>202</v>
      </c>
      <c r="H697" s="115" t="s">
        <v>202</v>
      </c>
      <c r="I697" s="115" t="s">
        <v>202</v>
      </c>
      <c r="J697" s="115" t="s">
        <v>202</v>
      </c>
      <c r="K697" s="115" t="s">
        <v>202</v>
      </c>
      <c r="L697" s="115" t="s">
        <v>202</v>
      </c>
      <c r="M697" s="115" t="s">
        <v>202</v>
      </c>
      <c r="N697" s="115" t="s">
        <v>202</v>
      </c>
      <c r="O697" s="115" t="s">
        <v>202</v>
      </c>
    </row>
    <row r="698" spans="1:15" x14ac:dyDescent="0.25">
      <c r="A698" s="115">
        <v>336245</v>
      </c>
      <c r="B698" s="115" t="s">
        <v>109</v>
      </c>
      <c r="C698" s="115" t="s">
        <v>202</v>
      </c>
      <c r="D698" s="115" t="s">
        <v>202</v>
      </c>
      <c r="E698" s="115" t="s">
        <v>202</v>
      </c>
      <c r="F698" s="115" t="s">
        <v>202</v>
      </c>
      <c r="G698" s="115" t="s">
        <v>202</v>
      </c>
      <c r="H698" s="115" t="s">
        <v>202</v>
      </c>
      <c r="I698" s="115" t="s">
        <v>202</v>
      </c>
      <c r="J698" s="115" t="s">
        <v>202</v>
      </c>
      <c r="K698" s="115" t="s">
        <v>202</v>
      </c>
      <c r="L698" s="115" t="s">
        <v>202</v>
      </c>
      <c r="M698" s="115" t="s">
        <v>202</v>
      </c>
      <c r="N698" s="115" t="s">
        <v>202</v>
      </c>
      <c r="O698" s="115" t="s">
        <v>202</v>
      </c>
    </row>
    <row r="699" spans="1:15" x14ac:dyDescent="0.25">
      <c r="A699" s="115">
        <v>336250</v>
      </c>
      <c r="B699" s="115" t="s">
        <v>109</v>
      </c>
      <c r="C699" s="115" t="s">
        <v>202</v>
      </c>
      <c r="D699" s="115" t="s">
        <v>202</v>
      </c>
      <c r="E699" s="115" t="s">
        <v>202</v>
      </c>
      <c r="F699" s="115" t="s">
        <v>202</v>
      </c>
      <c r="G699" s="115" t="s">
        <v>202</v>
      </c>
      <c r="H699" s="115" t="s">
        <v>202</v>
      </c>
      <c r="I699" s="115" t="s">
        <v>202</v>
      </c>
      <c r="J699" s="115" t="s">
        <v>202</v>
      </c>
      <c r="K699" s="115" t="s">
        <v>202</v>
      </c>
      <c r="L699" s="115" t="s">
        <v>202</v>
      </c>
      <c r="M699" s="115" t="s">
        <v>202</v>
      </c>
      <c r="N699" s="115" t="s">
        <v>202</v>
      </c>
      <c r="O699" s="115" t="s">
        <v>202</v>
      </c>
    </row>
    <row r="700" spans="1:15" x14ac:dyDescent="0.25">
      <c r="A700" s="115">
        <v>336253</v>
      </c>
      <c r="B700" s="115" t="s">
        <v>109</v>
      </c>
      <c r="C700" s="115" t="s">
        <v>202</v>
      </c>
      <c r="D700" s="115" t="s">
        <v>202</v>
      </c>
      <c r="E700" s="115" t="s">
        <v>202</v>
      </c>
      <c r="F700" s="115" t="s">
        <v>202</v>
      </c>
      <c r="G700" s="115" t="s">
        <v>202</v>
      </c>
      <c r="H700" s="115" t="s">
        <v>202</v>
      </c>
      <c r="I700" s="115" t="s">
        <v>202</v>
      </c>
      <c r="J700" s="115" t="s">
        <v>202</v>
      </c>
      <c r="K700" s="115" t="s">
        <v>202</v>
      </c>
      <c r="L700" s="115" t="s">
        <v>202</v>
      </c>
      <c r="M700" s="115" t="s">
        <v>202</v>
      </c>
      <c r="N700" s="115" t="s">
        <v>202</v>
      </c>
      <c r="O700" s="115" t="s">
        <v>202</v>
      </c>
    </row>
    <row r="701" spans="1:15" x14ac:dyDescent="0.25">
      <c r="A701" s="115">
        <v>336256</v>
      </c>
      <c r="B701" s="115" t="s">
        <v>109</v>
      </c>
      <c r="C701" s="115" t="s">
        <v>202</v>
      </c>
      <c r="D701" s="115" t="s">
        <v>202</v>
      </c>
      <c r="E701" s="115" t="s">
        <v>202</v>
      </c>
      <c r="F701" s="115" t="s">
        <v>202</v>
      </c>
      <c r="G701" s="115" t="s">
        <v>202</v>
      </c>
      <c r="H701" s="115" t="s">
        <v>202</v>
      </c>
      <c r="I701" s="115" t="s">
        <v>202</v>
      </c>
      <c r="J701" s="115" t="s">
        <v>202</v>
      </c>
      <c r="K701" s="115" t="s">
        <v>202</v>
      </c>
      <c r="L701" s="115" t="s">
        <v>202</v>
      </c>
      <c r="M701" s="115" t="s">
        <v>202</v>
      </c>
      <c r="N701" s="115" t="s">
        <v>202</v>
      </c>
      <c r="O701" s="115" t="s">
        <v>202</v>
      </c>
    </row>
    <row r="702" spans="1:15" x14ac:dyDescent="0.25">
      <c r="A702" s="115">
        <v>336260</v>
      </c>
      <c r="B702" s="115" t="s">
        <v>109</v>
      </c>
      <c r="C702" s="115" t="s">
        <v>202</v>
      </c>
      <c r="D702" s="115" t="s">
        <v>202</v>
      </c>
      <c r="E702" s="115" t="s">
        <v>202</v>
      </c>
      <c r="F702" s="115" t="s">
        <v>202</v>
      </c>
      <c r="G702" s="115" t="s">
        <v>202</v>
      </c>
      <c r="H702" s="115" t="s">
        <v>202</v>
      </c>
      <c r="I702" s="115" t="s">
        <v>202</v>
      </c>
      <c r="J702" s="115" t="s">
        <v>202</v>
      </c>
      <c r="K702" s="115" t="s">
        <v>202</v>
      </c>
      <c r="L702" s="115" t="s">
        <v>202</v>
      </c>
      <c r="M702" s="115" t="s">
        <v>202</v>
      </c>
      <c r="N702" s="115" t="s">
        <v>202</v>
      </c>
      <c r="O702" s="115" t="s">
        <v>202</v>
      </c>
    </row>
    <row r="703" spans="1:15" x14ac:dyDescent="0.25">
      <c r="A703" s="115">
        <v>336264</v>
      </c>
      <c r="B703" s="115" t="s">
        <v>109</v>
      </c>
      <c r="C703" s="115" t="s">
        <v>202</v>
      </c>
      <c r="D703" s="115" t="s">
        <v>202</v>
      </c>
      <c r="E703" s="115" t="s">
        <v>202</v>
      </c>
      <c r="F703" s="115" t="s">
        <v>202</v>
      </c>
      <c r="G703" s="115" t="s">
        <v>202</v>
      </c>
      <c r="H703" s="115" t="s">
        <v>202</v>
      </c>
      <c r="I703" s="115" t="s">
        <v>202</v>
      </c>
      <c r="J703" s="115" t="s">
        <v>202</v>
      </c>
      <c r="K703" s="115" t="s">
        <v>202</v>
      </c>
      <c r="L703" s="115" t="s">
        <v>202</v>
      </c>
      <c r="M703" s="115" t="s">
        <v>202</v>
      </c>
      <c r="N703" s="115" t="s">
        <v>202</v>
      </c>
      <c r="O703" s="115" t="s">
        <v>202</v>
      </c>
    </row>
    <row r="704" spans="1:15" x14ac:dyDescent="0.25">
      <c r="A704" s="115">
        <v>336265</v>
      </c>
      <c r="B704" s="115" t="s">
        <v>109</v>
      </c>
      <c r="C704" s="115" t="s">
        <v>202</v>
      </c>
      <c r="D704" s="115" t="s">
        <v>202</v>
      </c>
      <c r="E704" s="115" t="s">
        <v>202</v>
      </c>
      <c r="F704" s="115" t="s">
        <v>202</v>
      </c>
      <c r="G704" s="115" t="s">
        <v>202</v>
      </c>
      <c r="H704" s="115" t="s">
        <v>202</v>
      </c>
      <c r="I704" s="115" t="s">
        <v>202</v>
      </c>
      <c r="J704" s="115" t="s">
        <v>202</v>
      </c>
      <c r="K704" s="115" t="s">
        <v>202</v>
      </c>
      <c r="L704" s="115" t="s">
        <v>202</v>
      </c>
      <c r="M704" s="115" t="s">
        <v>202</v>
      </c>
      <c r="N704" s="115" t="s">
        <v>202</v>
      </c>
      <c r="O704" s="115" t="s">
        <v>202</v>
      </c>
    </row>
    <row r="705" spans="1:15" x14ac:dyDescent="0.25">
      <c r="A705" s="115">
        <v>336269</v>
      </c>
      <c r="B705" s="115" t="s">
        <v>109</v>
      </c>
      <c r="C705" s="115" t="s">
        <v>202</v>
      </c>
      <c r="D705" s="115" t="s">
        <v>202</v>
      </c>
      <c r="E705" s="115" t="s">
        <v>202</v>
      </c>
      <c r="F705" s="115" t="s">
        <v>202</v>
      </c>
      <c r="G705" s="115" t="s">
        <v>202</v>
      </c>
      <c r="H705" s="115" t="s">
        <v>202</v>
      </c>
      <c r="I705" s="115" t="s">
        <v>202</v>
      </c>
      <c r="J705" s="115" t="s">
        <v>202</v>
      </c>
      <c r="K705" s="115" t="s">
        <v>202</v>
      </c>
      <c r="L705" s="115" t="s">
        <v>202</v>
      </c>
      <c r="M705" s="115" t="s">
        <v>202</v>
      </c>
      <c r="N705" s="115" t="s">
        <v>202</v>
      </c>
      <c r="O705" s="115" t="s">
        <v>202</v>
      </c>
    </row>
    <row r="706" spans="1:15" x14ac:dyDescent="0.25">
      <c r="A706" s="115">
        <v>336271</v>
      </c>
      <c r="B706" s="115" t="s">
        <v>109</v>
      </c>
      <c r="C706" s="115" t="s">
        <v>202</v>
      </c>
      <c r="D706" s="115" t="s">
        <v>202</v>
      </c>
      <c r="E706" s="115" t="s">
        <v>202</v>
      </c>
      <c r="F706" s="115" t="s">
        <v>202</v>
      </c>
      <c r="G706" s="115" t="s">
        <v>202</v>
      </c>
      <c r="H706" s="115" t="s">
        <v>202</v>
      </c>
      <c r="I706" s="115" t="s">
        <v>202</v>
      </c>
      <c r="J706" s="115" t="s">
        <v>202</v>
      </c>
      <c r="K706" s="115" t="s">
        <v>202</v>
      </c>
      <c r="L706" s="115" t="s">
        <v>202</v>
      </c>
      <c r="M706" s="115" t="s">
        <v>202</v>
      </c>
      <c r="N706" s="115" t="s">
        <v>202</v>
      </c>
      <c r="O706" s="115" t="s">
        <v>202</v>
      </c>
    </row>
    <row r="707" spans="1:15" x14ac:dyDescent="0.25">
      <c r="A707" s="115">
        <v>336280</v>
      </c>
      <c r="B707" s="115" t="s">
        <v>109</v>
      </c>
      <c r="C707" s="115" t="s">
        <v>202</v>
      </c>
      <c r="D707" s="115" t="s">
        <v>202</v>
      </c>
      <c r="E707" s="115" t="s">
        <v>202</v>
      </c>
      <c r="F707" s="115" t="s">
        <v>202</v>
      </c>
      <c r="G707" s="115" t="s">
        <v>202</v>
      </c>
      <c r="H707" s="115" t="s">
        <v>202</v>
      </c>
      <c r="I707" s="115" t="s">
        <v>202</v>
      </c>
      <c r="J707" s="115" t="s">
        <v>202</v>
      </c>
      <c r="K707" s="115" t="s">
        <v>202</v>
      </c>
      <c r="L707" s="115" t="s">
        <v>202</v>
      </c>
      <c r="M707" s="115" t="s">
        <v>202</v>
      </c>
      <c r="N707" s="115" t="s">
        <v>202</v>
      </c>
      <c r="O707" s="115" t="s">
        <v>202</v>
      </c>
    </row>
    <row r="708" spans="1:15" x14ac:dyDescent="0.25">
      <c r="A708" s="115">
        <v>336284</v>
      </c>
      <c r="B708" s="115" t="s">
        <v>109</v>
      </c>
      <c r="C708" s="115" t="s">
        <v>202</v>
      </c>
      <c r="D708" s="115" t="s">
        <v>202</v>
      </c>
      <c r="E708" s="115" t="s">
        <v>202</v>
      </c>
      <c r="F708" s="115" t="s">
        <v>202</v>
      </c>
      <c r="G708" s="115" t="s">
        <v>202</v>
      </c>
      <c r="H708" s="115" t="s">
        <v>202</v>
      </c>
      <c r="I708" s="115" t="s">
        <v>202</v>
      </c>
      <c r="J708" s="115" t="s">
        <v>202</v>
      </c>
      <c r="K708" s="115" t="s">
        <v>202</v>
      </c>
      <c r="L708" s="115" t="s">
        <v>202</v>
      </c>
      <c r="M708" s="115" t="s">
        <v>202</v>
      </c>
      <c r="N708" s="115" t="s">
        <v>202</v>
      </c>
      <c r="O708" s="115" t="s">
        <v>202</v>
      </c>
    </row>
    <row r="709" spans="1:15" x14ac:dyDescent="0.25">
      <c r="A709" s="115">
        <v>336286</v>
      </c>
      <c r="B709" s="115" t="s">
        <v>109</v>
      </c>
      <c r="C709" s="115" t="s">
        <v>202</v>
      </c>
      <c r="D709" s="115" t="s">
        <v>202</v>
      </c>
      <c r="E709" s="115" t="s">
        <v>202</v>
      </c>
      <c r="F709" s="115" t="s">
        <v>202</v>
      </c>
      <c r="G709" s="115" t="s">
        <v>202</v>
      </c>
      <c r="H709" s="115" t="s">
        <v>202</v>
      </c>
      <c r="I709" s="115" t="s">
        <v>202</v>
      </c>
      <c r="J709" s="115" t="s">
        <v>202</v>
      </c>
      <c r="K709" s="115" t="s">
        <v>202</v>
      </c>
      <c r="L709" s="115" t="s">
        <v>202</v>
      </c>
      <c r="M709" s="115" t="s">
        <v>202</v>
      </c>
      <c r="N709" s="115" t="s">
        <v>202</v>
      </c>
      <c r="O709" s="115" t="s">
        <v>202</v>
      </c>
    </row>
    <row r="710" spans="1:15" x14ac:dyDescent="0.25">
      <c r="A710" s="115">
        <v>336288</v>
      </c>
      <c r="B710" s="115" t="s">
        <v>109</v>
      </c>
      <c r="C710" s="115" t="s">
        <v>202</v>
      </c>
      <c r="D710" s="115" t="s">
        <v>202</v>
      </c>
      <c r="E710" s="115" t="s">
        <v>202</v>
      </c>
      <c r="F710" s="115" t="s">
        <v>202</v>
      </c>
      <c r="G710" s="115" t="s">
        <v>202</v>
      </c>
      <c r="H710" s="115" t="s">
        <v>202</v>
      </c>
      <c r="I710" s="115" t="s">
        <v>202</v>
      </c>
      <c r="J710" s="115" t="s">
        <v>202</v>
      </c>
      <c r="K710" s="115" t="s">
        <v>202</v>
      </c>
      <c r="L710" s="115" t="s">
        <v>202</v>
      </c>
      <c r="M710" s="115" t="s">
        <v>202</v>
      </c>
      <c r="N710" s="115" t="s">
        <v>202</v>
      </c>
      <c r="O710" s="115" t="s">
        <v>202</v>
      </c>
    </row>
    <row r="711" spans="1:15" x14ac:dyDescent="0.25">
      <c r="A711" s="115">
        <v>336293</v>
      </c>
      <c r="B711" s="115" t="s">
        <v>109</v>
      </c>
      <c r="C711" s="115" t="s">
        <v>202</v>
      </c>
      <c r="D711" s="115" t="s">
        <v>202</v>
      </c>
      <c r="E711" s="115" t="s">
        <v>202</v>
      </c>
      <c r="F711" s="115" t="s">
        <v>202</v>
      </c>
      <c r="G711" s="115" t="s">
        <v>202</v>
      </c>
      <c r="H711" s="115" t="s">
        <v>202</v>
      </c>
      <c r="I711" s="115" t="s">
        <v>202</v>
      </c>
      <c r="J711" s="115" t="s">
        <v>202</v>
      </c>
      <c r="K711" s="115" t="s">
        <v>202</v>
      </c>
      <c r="L711" s="115" t="s">
        <v>202</v>
      </c>
      <c r="M711" s="115" t="s">
        <v>202</v>
      </c>
      <c r="N711" s="115" t="s">
        <v>202</v>
      </c>
      <c r="O711" s="115" t="s">
        <v>202</v>
      </c>
    </row>
    <row r="712" spans="1:15" x14ac:dyDescent="0.25">
      <c r="A712" s="115">
        <v>336294</v>
      </c>
      <c r="B712" s="115" t="s">
        <v>109</v>
      </c>
      <c r="C712" s="115" t="s">
        <v>202</v>
      </c>
      <c r="D712" s="115" t="s">
        <v>202</v>
      </c>
      <c r="E712" s="115" t="s">
        <v>202</v>
      </c>
      <c r="F712" s="115" t="s">
        <v>202</v>
      </c>
      <c r="G712" s="115" t="s">
        <v>202</v>
      </c>
      <c r="H712" s="115" t="s">
        <v>202</v>
      </c>
      <c r="I712" s="115" t="s">
        <v>202</v>
      </c>
      <c r="J712" s="115" t="s">
        <v>202</v>
      </c>
      <c r="K712" s="115" t="s">
        <v>202</v>
      </c>
      <c r="L712" s="115" t="s">
        <v>202</v>
      </c>
      <c r="M712" s="115" t="s">
        <v>202</v>
      </c>
      <c r="N712" s="115" t="s">
        <v>202</v>
      </c>
      <c r="O712" s="115" t="s">
        <v>202</v>
      </c>
    </row>
    <row r="713" spans="1:15" x14ac:dyDescent="0.25">
      <c r="A713" s="115">
        <v>336297</v>
      </c>
      <c r="B713" s="115" t="s">
        <v>109</v>
      </c>
      <c r="C713" s="115" t="s">
        <v>202</v>
      </c>
      <c r="D713" s="115" t="s">
        <v>202</v>
      </c>
      <c r="E713" s="115" t="s">
        <v>202</v>
      </c>
      <c r="F713" s="115" t="s">
        <v>202</v>
      </c>
      <c r="G713" s="115" t="s">
        <v>202</v>
      </c>
      <c r="H713" s="115" t="s">
        <v>202</v>
      </c>
      <c r="I713" s="115" t="s">
        <v>202</v>
      </c>
      <c r="J713" s="115" t="s">
        <v>202</v>
      </c>
      <c r="K713" s="115" t="s">
        <v>202</v>
      </c>
      <c r="L713" s="115" t="s">
        <v>202</v>
      </c>
      <c r="M713" s="115" t="s">
        <v>202</v>
      </c>
      <c r="N713" s="115" t="s">
        <v>202</v>
      </c>
      <c r="O713" s="115" t="s">
        <v>202</v>
      </c>
    </row>
    <row r="714" spans="1:15" x14ac:dyDescent="0.25">
      <c r="A714" s="115">
        <v>336298</v>
      </c>
      <c r="B714" s="115" t="s">
        <v>109</v>
      </c>
      <c r="C714" s="115" t="s">
        <v>202</v>
      </c>
      <c r="D714" s="115" t="s">
        <v>202</v>
      </c>
      <c r="E714" s="115" t="s">
        <v>202</v>
      </c>
      <c r="F714" s="115" t="s">
        <v>202</v>
      </c>
      <c r="G714" s="115" t="s">
        <v>202</v>
      </c>
      <c r="H714" s="115" t="s">
        <v>202</v>
      </c>
      <c r="I714" s="115" t="s">
        <v>202</v>
      </c>
      <c r="J714" s="115" t="s">
        <v>202</v>
      </c>
      <c r="K714" s="115" t="s">
        <v>202</v>
      </c>
      <c r="L714" s="115" t="s">
        <v>202</v>
      </c>
      <c r="M714" s="115" t="s">
        <v>202</v>
      </c>
      <c r="N714" s="115" t="s">
        <v>202</v>
      </c>
      <c r="O714" s="115" t="s">
        <v>202</v>
      </c>
    </row>
    <row r="715" spans="1:15" x14ac:dyDescent="0.25">
      <c r="A715" s="115">
        <v>336302</v>
      </c>
      <c r="B715" s="115" t="s">
        <v>109</v>
      </c>
      <c r="C715" s="115" t="s">
        <v>202</v>
      </c>
      <c r="D715" s="115" t="s">
        <v>202</v>
      </c>
      <c r="E715" s="115" t="s">
        <v>202</v>
      </c>
      <c r="F715" s="115" t="s">
        <v>202</v>
      </c>
      <c r="G715" s="115" t="s">
        <v>202</v>
      </c>
      <c r="H715" s="115" t="s">
        <v>202</v>
      </c>
      <c r="I715" s="115" t="s">
        <v>202</v>
      </c>
      <c r="J715" s="115" t="s">
        <v>202</v>
      </c>
      <c r="K715" s="115" t="s">
        <v>202</v>
      </c>
      <c r="L715" s="115" t="s">
        <v>202</v>
      </c>
      <c r="M715" s="115" t="s">
        <v>202</v>
      </c>
      <c r="N715" s="115" t="s">
        <v>202</v>
      </c>
      <c r="O715" s="115" t="s">
        <v>202</v>
      </c>
    </row>
    <row r="716" spans="1:15" x14ac:dyDescent="0.25">
      <c r="A716" s="115">
        <v>336304</v>
      </c>
      <c r="B716" s="115" t="s">
        <v>109</v>
      </c>
      <c r="C716" s="115" t="s">
        <v>202</v>
      </c>
      <c r="D716" s="115" t="s">
        <v>202</v>
      </c>
      <c r="E716" s="115" t="s">
        <v>202</v>
      </c>
      <c r="F716" s="115" t="s">
        <v>202</v>
      </c>
      <c r="G716" s="115" t="s">
        <v>202</v>
      </c>
      <c r="H716" s="115" t="s">
        <v>202</v>
      </c>
      <c r="I716" s="115" t="s">
        <v>202</v>
      </c>
      <c r="J716" s="115" t="s">
        <v>202</v>
      </c>
      <c r="K716" s="115" t="s">
        <v>202</v>
      </c>
      <c r="L716" s="115" t="s">
        <v>202</v>
      </c>
      <c r="M716" s="115" t="s">
        <v>202</v>
      </c>
      <c r="N716" s="115" t="s">
        <v>202</v>
      </c>
      <c r="O716" s="115" t="s">
        <v>202</v>
      </c>
    </row>
    <row r="717" spans="1:15" x14ac:dyDescent="0.25">
      <c r="A717" s="115">
        <v>336305</v>
      </c>
      <c r="B717" s="115" t="s">
        <v>109</v>
      </c>
      <c r="C717" s="115" t="s">
        <v>202</v>
      </c>
      <c r="D717" s="115" t="s">
        <v>202</v>
      </c>
      <c r="E717" s="115" t="s">
        <v>202</v>
      </c>
      <c r="F717" s="115" t="s">
        <v>202</v>
      </c>
      <c r="G717" s="115" t="s">
        <v>202</v>
      </c>
      <c r="H717" s="115" t="s">
        <v>202</v>
      </c>
      <c r="I717" s="115" t="s">
        <v>202</v>
      </c>
      <c r="J717" s="115" t="s">
        <v>202</v>
      </c>
      <c r="K717" s="115" t="s">
        <v>202</v>
      </c>
      <c r="L717" s="115" t="s">
        <v>202</v>
      </c>
      <c r="M717" s="115" t="s">
        <v>202</v>
      </c>
      <c r="N717" s="115" t="s">
        <v>202</v>
      </c>
      <c r="O717" s="115" t="s">
        <v>202</v>
      </c>
    </row>
    <row r="718" spans="1:15" x14ac:dyDescent="0.25">
      <c r="A718" s="115">
        <v>336308</v>
      </c>
      <c r="B718" s="115" t="s">
        <v>109</v>
      </c>
      <c r="C718" s="115" t="s">
        <v>202</v>
      </c>
      <c r="D718" s="115" t="s">
        <v>202</v>
      </c>
      <c r="E718" s="115" t="s">
        <v>202</v>
      </c>
      <c r="F718" s="115" t="s">
        <v>202</v>
      </c>
      <c r="G718" s="115" t="s">
        <v>202</v>
      </c>
      <c r="H718" s="115" t="s">
        <v>202</v>
      </c>
      <c r="I718" s="115" t="s">
        <v>202</v>
      </c>
      <c r="J718" s="115" t="s">
        <v>202</v>
      </c>
      <c r="K718" s="115" t="s">
        <v>202</v>
      </c>
      <c r="L718" s="115" t="s">
        <v>202</v>
      </c>
      <c r="M718" s="115" t="s">
        <v>202</v>
      </c>
      <c r="N718" s="115" t="s">
        <v>202</v>
      </c>
      <c r="O718" s="115" t="s">
        <v>202</v>
      </c>
    </row>
    <row r="719" spans="1:15" x14ac:dyDescent="0.25">
      <c r="A719" s="115">
        <v>336309</v>
      </c>
      <c r="B719" s="115" t="s">
        <v>109</v>
      </c>
      <c r="C719" s="115" t="s">
        <v>202</v>
      </c>
      <c r="D719" s="115" t="s">
        <v>202</v>
      </c>
      <c r="E719" s="115" t="s">
        <v>202</v>
      </c>
      <c r="F719" s="115" t="s">
        <v>202</v>
      </c>
      <c r="G719" s="115" t="s">
        <v>202</v>
      </c>
      <c r="H719" s="115" t="s">
        <v>202</v>
      </c>
      <c r="I719" s="115" t="s">
        <v>202</v>
      </c>
      <c r="J719" s="115" t="s">
        <v>202</v>
      </c>
      <c r="K719" s="115" t="s">
        <v>202</v>
      </c>
      <c r="L719" s="115" t="s">
        <v>202</v>
      </c>
      <c r="M719" s="115" t="s">
        <v>202</v>
      </c>
      <c r="N719" s="115" t="s">
        <v>202</v>
      </c>
      <c r="O719" s="115" t="s">
        <v>202</v>
      </c>
    </row>
    <row r="720" spans="1:15" x14ac:dyDescent="0.25">
      <c r="A720" s="115">
        <v>336318</v>
      </c>
      <c r="B720" s="115" t="s">
        <v>109</v>
      </c>
      <c r="C720" s="115" t="s">
        <v>202</v>
      </c>
      <c r="D720" s="115" t="s">
        <v>202</v>
      </c>
      <c r="E720" s="115" t="s">
        <v>202</v>
      </c>
      <c r="F720" s="115" t="s">
        <v>202</v>
      </c>
      <c r="G720" s="115" t="s">
        <v>202</v>
      </c>
      <c r="H720" s="115" t="s">
        <v>202</v>
      </c>
      <c r="I720" s="115" t="s">
        <v>202</v>
      </c>
      <c r="J720" s="115" t="s">
        <v>202</v>
      </c>
      <c r="K720" s="115" t="s">
        <v>202</v>
      </c>
      <c r="L720" s="115" t="s">
        <v>202</v>
      </c>
      <c r="M720" s="115" t="s">
        <v>202</v>
      </c>
      <c r="N720" s="115" t="s">
        <v>202</v>
      </c>
      <c r="O720" s="115" t="s">
        <v>202</v>
      </c>
    </row>
    <row r="721" spans="1:15" x14ac:dyDescent="0.25">
      <c r="A721" s="115">
        <v>336319</v>
      </c>
      <c r="B721" s="115" t="s">
        <v>109</v>
      </c>
      <c r="C721" s="115" t="s">
        <v>202</v>
      </c>
      <c r="D721" s="115" t="s">
        <v>202</v>
      </c>
      <c r="E721" s="115" t="s">
        <v>202</v>
      </c>
      <c r="F721" s="115" t="s">
        <v>202</v>
      </c>
      <c r="G721" s="115" t="s">
        <v>202</v>
      </c>
      <c r="H721" s="115" t="s">
        <v>202</v>
      </c>
      <c r="I721" s="115" t="s">
        <v>202</v>
      </c>
      <c r="J721" s="115" t="s">
        <v>202</v>
      </c>
      <c r="K721" s="115" t="s">
        <v>202</v>
      </c>
      <c r="L721" s="115" t="s">
        <v>202</v>
      </c>
      <c r="M721" s="115" t="s">
        <v>202</v>
      </c>
      <c r="N721" s="115" t="s">
        <v>202</v>
      </c>
      <c r="O721" s="115" t="s">
        <v>202</v>
      </c>
    </row>
    <row r="722" spans="1:15" x14ac:dyDescent="0.25">
      <c r="A722" s="115">
        <v>336320</v>
      </c>
      <c r="B722" s="115" t="s">
        <v>109</v>
      </c>
      <c r="C722" s="115" t="s">
        <v>202</v>
      </c>
      <c r="D722" s="115" t="s">
        <v>202</v>
      </c>
      <c r="E722" s="115" t="s">
        <v>202</v>
      </c>
      <c r="F722" s="115" t="s">
        <v>202</v>
      </c>
      <c r="G722" s="115" t="s">
        <v>202</v>
      </c>
      <c r="H722" s="115" t="s">
        <v>202</v>
      </c>
      <c r="I722" s="115" t="s">
        <v>202</v>
      </c>
      <c r="J722" s="115" t="s">
        <v>202</v>
      </c>
      <c r="K722" s="115" t="s">
        <v>202</v>
      </c>
      <c r="L722" s="115" t="s">
        <v>202</v>
      </c>
      <c r="M722" s="115" t="s">
        <v>202</v>
      </c>
      <c r="N722" s="115" t="s">
        <v>202</v>
      </c>
      <c r="O722" s="115" t="s">
        <v>202</v>
      </c>
    </row>
    <row r="723" spans="1:15" x14ac:dyDescent="0.25">
      <c r="A723" s="115">
        <v>336331</v>
      </c>
      <c r="B723" s="115" t="s">
        <v>109</v>
      </c>
      <c r="C723" s="115" t="s">
        <v>202</v>
      </c>
      <c r="D723" s="115" t="s">
        <v>202</v>
      </c>
      <c r="E723" s="115" t="s">
        <v>202</v>
      </c>
      <c r="F723" s="115" t="s">
        <v>202</v>
      </c>
      <c r="G723" s="115" t="s">
        <v>202</v>
      </c>
      <c r="H723" s="115" t="s">
        <v>202</v>
      </c>
      <c r="I723" s="115" t="s">
        <v>202</v>
      </c>
      <c r="J723" s="115" t="s">
        <v>202</v>
      </c>
      <c r="K723" s="115" t="s">
        <v>202</v>
      </c>
      <c r="L723" s="115" t="s">
        <v>202</v>
      </c>
      <c r="M723" s="115" t="s">
        <v>202</v>
      </c>
      <c r="N723" s="115" t="s">
        <v>202</v>
      </c>
      <c r="O723" s="115" t="s">
        <v>202</v>
      </c>
    </row>
    <row r="724" spans="1:15" x14ac:dyDescent="0.25">
      <c r="A724" s="115">
        <v>336342</v>
      </c>
      <c r="B724" s="115" t="s">
        <v>109</v>
      </c>
      <c r="C724" s="115" t="s">
        <v>202</v>
      </c>
      <c r="D724" s="115" t="s">
        <v>202</v>
      </c>
      <c r="E724" s="115" t="s">
        <v>202</v>
      </c>
      <c r="F724" s="115" t="s">
        <v>202</v>
      </c>
      <c r="G724" s="115" t="s">
        <v>202</v>
      </c>
      <c r="H724" s="115" t="s">
        <v>202</v>
      </c>
      <c r="I724" s="115" t="s">
        <v>202</v>
      </c>
      <c r="J724" s="115" t="s">
        <v>202</v>
      </c>
      <c r="K724" s="115" t="s">
        <v>202</v>
      </c>
      <c r="L724" s="115" t="s">
        <v>202</v>
      </c>
      <c r="M724" s="115" t="s">
        <v>202</v>
      </c>
      <c r="N724" s="115" t="s">
        <v>202</v>
      </c>
      <c r="O724" s="115" t="s">
        <v>202</v>
      </c>
    </row>
    <row r="725" spans="1:15" x14ac:dyDescent="0.25">
      <c r="A725" s="115">
        <v>336347</v>
      </c>
      <c r="B725" s="115" t="s">
        <v>109</v>
      </c>
      <c r="C725" s="115" t="s">
        <v>202</v>
      </c>
      <c r="D725" s="115" t="s">
        <v>202</v>
      </c>
      <c r="E725" s="115" t="s">
        <v>202</v>
      </c>
      <c r="F725" s="115" t="s">
        <v>202</v>
      </c>
      <c r="G725" s="115" t="s">
        <v>202</v>
      </c>
      <c r="H725" s="115" t="s">
        <v>202</v>
      </c>
      <c r="I725" s="115" t="s">
        <v>202</v>
      </c>
      <c r="J725" s="115" t="s">
        <v>202</v>
      </c>
      <c r="K725" s="115" t="s">
        <v>202</v>
      </c>
      <c r="L725" s="115" t="s">
        <v>202</v>
      </c>
      <c r="M725" s="115" t="s">
        <v>202</v>
      </c>
      <c r="N725" s="115" t="s">
        <v>202</v>
      </c>
      <c r="O725" s="115" t="s">
        <v>202</v>
      </c>
    </row>
    <row r="726" spans="1:15" x14ac:dyDescent="0.25">
      <c r="A726" s="115">
        <v>336348</v>
      </c>
      <c r="B726" s="115" t="s">
        <v>109</v>
      </c>
      <c r="C726" s="115" t="s">
        <v>202</v>
      </c>
      <c r="D726" s="115" t="s">
        <v>202</v>
      </c>
      <c r="E726" s="115" t="s">
        <v>202</v>
      </c>
      <c r="F726" s="115" t="s">
        <v>202</v>
      </c>
      <c r="G726" s="115" t="s">
        <v>202</v>
      </c>
      <c r="H726" s="115" t="s">
        <v>202</v>
      </c>
      <c r="I726" s="115" t="s">
        <v>202</v>
      </c>
      <c r="J726" s="115" t="s">
        <v>202</v>
      </c>
      <c r="K726" s="115" t="s">
        <v>202</v>
      </c>
      <c r="L726" s="115" t="s">
        <v>202</v>
      </c>
      <c r="M726" s="115" t="s">
        <v>202</v>
      </c>
      <c r="N726" s="115" t="s">
        <v>202</v>
      </c>
      <c r="O726" s="115" t="s">
        <v>202</v>
      </c>
    </row>
    <row r="727" spans="1:15" x14ac:dyDescent="0.25">
      <c r="A727" s="115">
        <v>336349</v>
      </c>
      <c r="B727" s="115" t="s">
        <v>109</v>
      </c>
      <c r="C727" s="115" t="s">
        <v>202</v>
      </c>
      <c r="D727" s="115" t="s">
        <v>202</v>
      </c>
      <c r="E727" s="115" t="s">
        <v>202</v>
      </c>
      <c r="F727" s="115" t="s">
        <v>202</v>
      </c>
      <c r="G727" s="115" t="s">
        <v>202</v>
      </c>
      <c r="H727" s="115" t="s">
        <v>202</v>
      </c>
      <c r="I727" s="115" t="s">
        <v>202</v>
      </c>
      <c r="J727" s="115" t="s">
        <v>202</v>
      </c>
      <c r="K727" s="115" t="s">
        <v>202</v>
      </c>
      <c r="L727" s="115" t="s">
        <v>202</v>
      </c>
      <c r="M727" s="115" t="s">
        <v>202</v>
      </c>
      <c r="N727" s="115" t="s">
        <v>202</v>
      </c>
      <c r="O727" s="115" t="s">
        <v>202</v>
      </c>
    </row>
    <row r="728" spans="1:15" x14ac:dyDescent="0.25">
      <c r="A728" s="115">
        <v>336363</v>
      </c>
      <c r="B728" s="115" t="s">
        <v>109</v>
      </c>
      <c r="C728" s="115" t="s">
        <v>202</v>
      </c>
      <c r="D728" s="115" t="s">
        <v>202</v>
      </c>
      <c r="E728" s="115" t="s">
        <v>202</v>
      </c>
      <c r="F728" s="115" t="s">
        <v>202</v>
      </c>
      <c r="G728" s="115" t="s">
        <v>202</v>
      </c>
      <c r="H728" s="115" t="s">
        <v>202</v>
      </c>
      <c r="I728" s="115" t="s">
        <v>202</v>
      </c>
      <c r="J728" s="115" t="s">
        <v>202</v>
      </c>
      <c r="K728" s="115" t="s">
        <v>202</v>
      </c>
      <c r="L728" s="115" t="s">
        <v>202</v>
      </c>
      <c r="M728" s="115" t="s">
        <v>202</v>
      </c>
      <c r="N728" s="115" t="s">
        <v>202</v>
      </c>
      <c r="O728" s="115" t="s">
        <v>202</v>
      </c>
    </row>
    <row r="729" spans="1:15" x14ac:dyDescent="0.25">
      <c r="A729" s="115">
        <v>336365</v>
      </c>
      <c r="B729" s="115" t="s">
        <v>109</v>
      </c>
      <c r="C729" s="115" t="s">
        <v>202</v>
      </c>
      <c r="D729" s="115" t="s">
        <v>202</v>
      </c>
      <c r="E729" s="115" t="s">
        <v>202</v>
      </c>
      <c r="F729" s="115" t="s">
        <v>202</v>
      </c>
      <c r="G729" s="115" t="s">
        <v>202</v>
      </c>
      <c r="H729" s="115" t="s">
        <v>202</v>
      </c>
      <c r="I729" s="115" t="s">
        <v>202</v>
      </c>
      <c r="J729" s="115" t="s">
        <v>202</v>
      </c>
      <c r="K729" s="115" t="s">
        <v>202</v>
      </c>
      <c r="L729" s="115" t="s">
        <v>202</v>
      </c>
      <c r="M729" s="115" t="s">
        <v>202</v>
      </c>
      <c r="N729" s="115" t="s">
        <v>202</v>
      </c>
      <c r="O729" s="115" t="s">
        <v>202</v>
      </c>
    </row>
    <row r="730" spans="1:15" x14ac:dyDescent="0.25">
      <c r="A730" s="115">
        <v>336370</v>
      </c>
      <c r="B730" s="115" t="s">
        <v>109</v>
      </c>
      <c r="C730" s="115" t="s">
        <v>202</v>
      </c>
      <c r="D730" s="115" t="s">
        <v>202</v>
      </c>
      <c r="E730" s="115" t="s">
        <v>202</v>
      </c>
      <c r="F730" s="115" t="s">
        <v>202</v>
      </c>
      <c r="G730" s="115" t="s">
        <v>202</v>
      </c>
      <c r="H730" s="115" t="s">
        <v>202</v>
      </c>
      <c r="I730" s="115" t="s">
        <v>202</v>
      </c>
      <c r="J730" s="115" t="s">
        <v>202</v>
      </c>
      <c r="K730" s="115" t="s">
        <v>202</v>
      </c>
      <c r="L730" s="115" t="s">
        <v>202</v>
      </c>
      <c r="M730" s="115" t="s">
        <v>202</v>
      </c>
      <c r="N730" s="115" t="s">
        <v>202</v>
      </c>
      <c r="O730" s="115" t="s">
        <v>202</v>
      </c>
    </row>
    <row r="731" spans="1:15" x14ac:dyDescent="0.25">
      <c r="A731" s="115">
        <v>336375</v>
      </c>
      <c r="B731" s="115" t="s">
        <v>109</v>
      </c>
      <c r="C731" s="115" t="s">
        <v>202</v>
      </c>
      <c r="D731" s="115" t="s">
        <v>202</v>
      </c>
      <c r="E731" s="115" t="s">
        <v>202</v>
      </c>
      <c r="F731" s="115" t="s">
        <v>202</v>
      </c>
      <c r="G731" s="115" t="s">
        <v>202</v>
      </c>
      <c r="H731" s="115" t="s">
        <v>202</v>
      </c>
      <c r="I731" s="115" t="s">
        <v>202</v>
      </c>
      <c r="J731" s="115" t="s">
        <v>202</v>
      </c>
      <c r="K731" s="115" t="s">
        <v>202</v>
      </c>
      <c r="L731" s="115" t="s">
        <v>202</v>
      </c>
      <c r="M731" s="115" t="s">
        <v>202</v>
      </c>
      <c r="N731" s="115" t="s">
        <v>202</v>
      </c>
      <c r="O731" s="115" t="s">
        <v>202</v>
      </c>
    </row>
    <row r="732" spans="1:15" x14ac:dyDescent="0.25">
      <c r="A732" s="115">
        <v>336382</v>
      </c>
      <c r="B732" s="115" t="s">
        <v>109</v>
      </c>
      <c r="C732" s="115" t="s">
        <v>202</v>
      </c>
      <c r="D732" s="115" t="s">
        <v>202</v>
      </c>
      <c r="E732" s="115" t="s">
        <v>202</v>
      </c>
      <c r="F732" s="115" t="s">
        <v>202</v>
      </c>
      <c r="G732" s="115" t="s">
        <v>202</v>
      </c>
      <c r="H732" s="115" t="s">
        <v>202</v>
      </c>
      <c r="I732" s="115" t="s">
        <v>202</v>
      </c>
      <c r="J732" s="115" t="s">
        <v>202</v>
      </c>
      <c r="K732" s="115" t="s">
        <v>202</v>
      </c>
      <c r="L732" s="115" t="s">
        <v>202</v>
      </c>
      <c r="M732" s="115" t="s">
        <v>202</v>
      </c>
      <c r="N732" s="115" t="s">
        <v>202</v>
      </c>
      <c r="O732" s="115" t="s">
        <v>202</v>
      </c>
    </row>
    <row r="733" spans="1:15" x14ac:dyDescent="0.25">
      <c r="A733" s="115">
        <v>336385</v>
      </c>
      <c r="B733" s="115" t="s">
        <v>109</v>
      </c>
      <c r="C733" s="115" t="s">
        <v>202</v>
      </c>
      <c r="D733" s="115" t="s">
        <v>202</v>
      </c>
      <c r="E733" s="115" t="s">
        <v>202</v>
      </c>
      <c r="F733" s="115" t="s">
        <v>202</v>
      </c>
      <c r="G733" s="115" t="s">
        <v>202</v>
      </c>
      <c r="H733" s="115" t="s">
        <v>202</v>
      </c>
      <c r="I733" s="115" t="s">
        <v>202</v>
      </c>
      <c r="J733" s="115" t="s">
        <v>202</v>
      </c>
      <c r="K733" s="115" t="s">
        <v>202</v>
      </c>
      <c r="L733" s="115" t="s">
        <v>202</v>
      </c>
      <c r="M733" s="115" t="s">
        <v>202</v>
      </c>
      <c r="N733" s="115" t="s">
        <v>202</v>
      </c>
      <c r="O733" s="115" t="s">
        <v>202</v>
      </c>
    </row>
    <row r="734" spans="1:15" x14ac:dyDescent="0.25">
      <c r="A734" s="115">
        <v>336392</v>
      </c>
      <c r="B734" s="115" t="s">
        <v>109</v>
      </c>
      <c r="C734" s="115" t="s">
        <v>202</v>
      </c>
      <c r="D734" s="115" t="s">
        <v>202</v>
      </c>
      <c r="E734" s="115" t="s">
        <v>202</v>
      </c>
      <c r="F734" s="115" t="s">
        <v>202</v>
      </c>
      <c r="G734" s="115" t="s">
        <v>202</v>
      </c>
      <c r="H734" s="115" t="s">
        <v>202</v>
      </c>
      <c r="I734" s="115" t="s">
        <v>202</v>
      </c>
      <c r="J734" s="115" t="s">
        <v>202</v>
      </c>
      <c r="K734" s="115" t="s">
        <v>202</v>
      </c>
      <c r="L734" s="115" t="s">
        <v>202</v>
      </c>
      <c r="M734" s="115" t="s">
        <v>202</v>
      </c>
      <c r="N734" s="115" t="s">
        <v>202</v>
      </c>
      <c r="O734" s="115" t="s">
        <v>202</v>
      </c>
    </row>
    <row r="735" spans="1:15" x14ac:dyDescent="0.25">
      <c r="A735" s="115">
        <v>336393</v>
      </c>
      <c r="B735" s="115" t="s">
        <v>109</v>
      </c>
      <c r="C735" s="115" t="s">
        <v>202</v>
      </c>
      <c r="D735" s="115" t="s">
        <v>202</v>
      </c>
      <c r="E735" s="115" t="s">
        <v>202</v>
      </c>
      <c r="F735" s="115" t="s">
        <v>202</v>
      </c>
      <c r="G735" s="115" t="s">
        <v>202</v>
      </c>
      <c r="H735" s="115" t="s">
        <v>202</v>
      </c>
      <c r="I735" s="115" t="s">
        <v>202</v>
      </c>
      <c r="J735" s="115" t="s">
        <v>202</v>
      </c>
      <c r="K735" s="115" t="s">
        <v>202</v>
      </c>
      <c r="L735" s="115" t="s">
        <v>202</v>
      </c>
      <c r="M735" s="115" t="s">
        <v>202</v>
      </c>
      <c r="N735" s="115" t="s">
        <v>202</v>
      </c>
      <c r="O735" s="115" t="s">
        <v>202</v>
      </c>
    </row>
    <row r="736" spans="1:15" x14ac:dyDescent="0.25">
      <c r="A736" s="115">
        <v>336397</v>
      </c>
      <c r="B736" s="115" t="s">
        <v>109</v>
      </c>
      <c r="C736" s="115" t="s">
        <v>202</v>
      </c>
      <c r="D736" s="115" t="s">
        <v>202</v>
      </c>
      <c r="E736" s="115" t="s">
        <v>202</v>
      </c>
      <c r="F736" s="115" t="s">
        <v>202</v>
      </c>
      <c r="G736" s="115" t="s">
        <v>202</v>
      </c>
      <c r="H736" s="115" t="s">
        <v>202</v>
      </c>
      <c r="I736" s="115" t="s">
        <v>202</v>
      </c>
      <c r="J736" s="115" t="s">
        <v>202</v>
      </c>
      <c r="K736" s="115" t="s">
        <v>202</v>
      </c>
      <c r="L736" s="115" t="s">
        <v>202</v>
      </c>
      <c r="M736" s="115" t="s">
        <v>202</v>
      </c>
      <c r="N736" s="115" t="s">
        <v>202</v>
      </c>
      <c r="O736" s="115" t="s">
        <v>202</v>
      </c>
    </row>
    <row r="737" spans="1:15" x14ac:dyDescent="0.25">
      <c r="A737" s="115">
        <v>336398</v>
      </c>
      <c r="B737" s="115" t="s">
        <v>109</v>
      </c>
      <c r="C737" s="115" t="s">
        <v>202</v>
      </c>
      <c r="D737" s="115" t="s">
        <v>202</v>
      </c>
      <c r="E737" s="115" t="s">
        <v>202</v>
      </c>
      <c r="F737" s="115" t="s">
        <v>202</v>
      </c>
      <c r="G737" s="115" t="s">
        <v>202</v>
      </c>
      <c r="H737" s="115" t="s">
        <v>202</v>
      </c>
      <c r="I737" s="115" t="s">
        <v>202</v>
      </c>
      <c r="J737" s="115" t="s">
        <v>202</v>
      </c>
      <c r="K737" s="115" t="s">
        <v>202</v>
      </c>
      <c r="L737" s="115" t="s">
        <v>202</v>
      </c>
      <c r="M737" s="115" t="s">
        <v>202</v>
      </c>
      <c r="N737" s="115" t="s">
        <v>202</v>
      </c>
      <c r="O737" s="115" t="s">
        <v>202</v>
      </c>
    </row>
    <row r="738" spans="1:15" x14ac:dyDescent="0.25">
      <c r="A738" s="115">
        <v>336408</v>
      </c>
      <c r="B738" s="115" t="s">
        <v>109</v>
      </c>
      <c r="C738" s="115" t="s">
        <v>202</v>
      </c>
      <c r="D738" s="115" t="s">
        <v>202</v>
      </c>
      <c r="E738" s="115" t="s">
        <v>202</v>
      </c>
      <c r="F738" s="115" t="s">
        <v>202</v>
      </c>
      <c r="G738" s="115" t="s">
        <v>202</v>
      </c>
      <c r="H738" s="115" t="s">
        <v>202</v>
      </c>
      <c r="I738" s="115" t="s">
        <v>202</v>
      </c>
      <c r="J738" s="115" t="s">
        <v>202</v>
      </c>
      <c r="K738" s="115" t="s">
        <v>202</v>
      </c>
      <c r="L738" s="115" t="s">
        <v>202</v>
      </c>
      <c r="M738" s="115" t="s">
        <v>202</v>
      </c>
      <c r="N738" s="115" t="s">
        <v>202</v>
      </c>
      <c r="O738" s="115" t="s">
        <v>202</v>
      </c>
    </row>
    <row r="739" spans="1:15" x14ac:dyDescent="0.25">
      <c r="A739" s="115">
        <v>336409</v>
      </c>
      <c r="B739" s="115" t="s">
        <v>109</v>
      </c>
      <c r="C739" s="115" t="s">
        <v>202</v>
      </c>
      <c r="D739" s="115" t="s">
        <v>202</v>
      </c>
      <c r="E739" s="115" t="s">
        <v>202</v>
      </c>
      <c r="F739" s="115" t="s">
        <v>202</v>
      </c>
      <c r="G739" s="115" t="s">
        <v>202</v>
      </c>
      <c r="H739" s="115" t="s">
        <v>202</v>
      </c>
      <c r="I739" s="115" t="s">
        <v>202</v>
      </c>
      <c r="J739" s="115" t="s">
        <v>202</v>
      </c>
      <c r="K739" s="115" t="s">
        <v>202</v>
      </c>
      <c r="L739" s="115" t="s">
        <v>202</v>
      </c>
      <c r="M739" s="115" t="s">
        <v>202</v>
      </c>
      <c r="N739" s="115" t="s">
        <v>202</v>
      </c>
      <c r="O739" s="115" t="s">
        <v>202</v>
      </c>
    </row>
    <row r="740" spans="1:15" x14ac:dyDescent="0.25">
      <c r="A740" s="115">
        <v>336413</v>
      </c>
      <c r="B740" s="115" t="s">
        <v>109</v>
      </c>
      <c r="C740" s="115" t="s">
        <v>202</v>
      </c>
      <c r="D740" s="115" t="s">
        <v>202</v>
      </c>
      <c r="E740" s="115" t="s">
        <v>202</v>
      </c>
      <c r="F740" s="115" t="s">
        <v>202</v>
      </c>
      <c r="G740" s="115" t="s">
        <v>202</v>
      </c>
      <c r="H740" s="115" t="s">
        <v>202</v>
      </c>
      <c r="I740" s="115" t="s">
        <v>202</v>
      </c>
      <c r="J740" s="115" t="s">
        <v>202</v>
      </c>
      <c r="K740" s="115" t="s">
        <v>202</v>
      </c>
      <c r="L740" s="115" t="s">
        <v>202</v>
      </c>
      <c r="M740" s="115" t="s">
        <v>202</v>
      </c>
      <c r="N740" s="115" t="s">
        <v>202</v>
      </c>
      <c r="O740" s="115" t="s">
        <v>202</v>
      </c>
    </row>
    <row r="741" spans="1:15" x14ac:dyDescent="0.25">
      <c r="A741" s="115">
        <v>336417</v>
      </c>
      <c r="B741" s="115" t="s">
        <v>109</v>
      </c>
      <c r="C741" s="115" t="s">
        <v>202</v>
      </c>
      <c r="D741" s="115" t="s">
        <v>202</v>
      </c>
      <c r="E741" s="115" t="s">
        <v>202</v>
      </c>
      <c r="F741" s="115" t="s">
        <v>202</v>
      </c>
      <c r="G741" s="115" t="s">
        <v>202</v>
      </c>
      <c r="H741" s="115" t="s">
        <v>202</v>
      </c>
      <c r="I741" s="115" t="s">
        <v>202</v>
      </c>
      <c r="J741" s="115" t="s">
        <v>202</v>
      </c>
      <c r="K741" s="115" t="s">
        <v>202</v>
      </c>
      <c r="L741" s="115" t="s">
        <v>202</v>
      </c>
      <c r="M741" s="115" t="s">
        <v>202</v>
      </c>
      <c r="N741" s="115" t="s">
        <v>202</v>
      </c>
      <c r="O741" s="115" t="s">
        <v>202</v>
      </c>
    </row>
    <row r="742" spans="1:15" x14ac:dyDescent="0.25">
      <c r="A742" s="115">
        <v>336419</v>
      </c>
      <c r="B742" s="115" t="s">
        <v>109</v>
      </c>
      <c r="C742" s="115" t="s">
        <v>202</v>
      </c>
      <c r="D742" s="115" t="s">
        <v>202</v>
      </c>
      <c r="E742" s="115" t="s">
        <v>202</v>
      </c>
      <c r="F742" s="115" t="s">
        <v>202</v>
      </c>
      <c r="G742" s="115" t="s">
        <v>202</v>
      </c>
      <c r="H742" s="115" t="s">
        <v>202</v>
      </c>
      <c r="I742" s="115" t="s">
        <v>202</v>
      </c>
      <c r="J742" s="115" t="s">
        <v>202</v>
      </c>
      <c r="K742" s="115" t="s">
        <v>202</v>
      </c>
      <c r="L742" s="115" t="s">
        <v>202</v>
      </c>
      <c r="M742" s="115" t="s">
        <v>202</v>
      </c>
      <c r="N742" s="115" t="s">
        <v>202</v>
      </c>
      <c r="O742" s="115" t="s">
        <v>202</v>
      </c>
    </row>
    <row r="743" spans="1:15" x14ac:dyDescent="0.25">
      <c r="A743" s="115">
        <v>336422</v>
      </c>
      <c r="B743" s="115" t="s">
        <v>109</v>
      </c>
      <c r="C743" s="115" t="s">
        <v>202</v>
      </c>
      <c r="D743" s="115" t="s">
        <v>202</v>
      </c>
      <c r="E743" s="115" t="s">
        <v>202</v>
      </c>
      <c r="F743" s="115" t="s">
        <v>202</v>
      </c>
      <c r="G743" s="115" t="s">
        <v>202</v>
      </c>
      <c r="H743" s="115" t="s">
        <v>202</v>
      </c>
      <c r="I743" s="115" t="s">
        <v>202</v>
      </c>
      <c r="J743" s="115" t="s">
        <v>202</v>
      </c>
      <c r="K743" s="115" t="s">
        <v>202</v>
      </c>
      <c r="L743" s="115" t="s">
        <v>202</v>
      </c>
      <c r="M743" s="115" t="s">
        <v>202</v>
      </c>
      <c r="N743" s="115" t="s">
        <v>202</v>
      </c>
      <c r="O743" s="115" t="s">
        <v>202</v>
      </c>
    </row>
    <row r="744" spans="1:15" x14ac:dyDescent="0.25">
      <c r="A744" s="115">
        <v>336424</v>
      </c>
      <c r="B744" s="115" t="s">
        <v>109</v>
      </c>
      <c r="C744" s="115" t="s">
        <v>202</v>
      </c>
      <c r="D744" s="115" t="s">
        <v>202</v>
      </c>
      <c r="E744" s="115" t="s">
        <v>202</v>
      </c>
      <c r="F744" s="115" t="s">
        <v>202</v>
      </c>
      <c r="G744" s="115" t="s">
        <v>202</v>
      </c>
      <c r="H744" s="115" t="s">
        <v>202</v>
      </c>
      <c r="I744" s="115" t="s">
        <v>202</v>
      </c>
      <c r="J744" s="115" t="s">
        <v>202</v>
      </c>
      <c r="K744" s="115" t="s">
        <v>202</v>
      </c>
      <c r="L744" s="115" t="s">
        <v>202</v>
      </c>
      <c r="M744" s="115" t="s">
        <v>202</v>
      </c>
      <c r="N744" s="115" t="s">
        <v>202</v>
      </c>
      <c r="O744" s="115" t="s">
        <v>202</v>
      </c>
    </row>
    <row r="745" spans="1:15" x14ac:dyDescent="0.25">
      <c r="A745" s="115">
        <v>336429</v>
      </c>
      <c r="B745" s="115" t="s">
        <v>109</v>
      </c>
      <c r="C745" s="115" t="s">
        <v>202</v>
      </c>
      <c r="D745" s="115" t="s">
        <v>202</v>
      </c>
      <c r="E745" s="115" t="s">
        <v>202</v>
      </c>
      <c r="F745" s="115" t="s">
        <v>202</v>
      </c>
      <c r="G745" s="115" t="s">
        <v>202</v>
      </c>
      <c r="H745" s="115" t="s">
        <v>202</v>
      </c>
      <c r="I745" s="115" t="s">
        <v>202</v>
      </c>
      <c r="J745" s="115" t="s">
        <v>202</v>
      </c>
      <c r="K745" s="115" t="s">
        <v>202</v>
      </c>
      <c r="L745" s="115" t="s">
        <v>202</v>
      </c>
      <c r="M745" s="115" t="s">
        <v>202</v>
      </c>
      <c r="N745" s="115" t="s">
        <v>202</v>
      </c>
      <c r="O745" s="115" t="s">
        <v>202</v>
      </c>
    </row>
    <row r="746" spans="1:15" x14ac:dyDescent="0.25">
      <c r="A746" s="115">
        <v>336434</v>
      </c>
      <c r="B746" s="115" t="s">
        <v>109</v>
      </c>
      <c r="C746" s="115" t="s">
        <v>202</v>
      </c>
      <c r="D746" s="115" t="s">
        <v>202</v>
      </c>
      <c r="E746" s="115" t="s">
        <v>202</v>
      </c>
      <c r="F746" s="115" t="s">
        <v>202</v>
      </c>
      <c r="G746" s="115" t="s">
        <v>202</v>
      </c>
      <c r="H746" s="115" t="s">
        <v>202</v>
      </c>
      <c r="I746" s="115" t="s">
        <v>202</v>
      </c>
      <c r="J746" s="115" t="s">
        <v>202</v>
      </c>
      <c r="K746" s="115" t="s">
        <v>202</v>
      </c>
      <c r="L746" s="115" t="s">
        <v>202</v>
      </c>
      <c r="M746" s="115" t="s">
        <v>202</v>
      </c>
      <c r="N746" s="115" t="s">
        <v>202</v>
      </c>
      <c r="O746" s="115" t="s">
        <v>202</v>
      </c>
    </row>
    <row r="747" spans="1:15" x14ac:dyDescent="0.25">
      <c r="A747" s="115">
        <v>336437</v>
      </c>
      <c r="B747" s="115" t="s">
        <v>109</v>
      </c>
      <c r="C747" s="115" t="s">
        <v>202</v>
      </c>
      <c r="D747" s="115" t="s">
        <v>202</v>
      </c>
      <c r="E747" s="115" t="s">
        <v>202</v>
      </c>
      <c r="F747" s="115" t="s">
        <v>202</v>
      </c>
      <c r="G747" s="115" t="s">
        <v>202</v>
      </c>
      <c r="H747" s="115" t="s">
        <v>202</v>
      </c>
      <c r="I747" s="115" t="s">
        <v>202</v>
      </c>
      <c r="J747" s="115" t="s">
        <v>202</v>
      </c>
      <c r="K747" s="115" t="s">
        <v>202</v>
      </c>
      <c r="L747" s="115" t="s">
        <v>202</v>
      </c>
      <c r="M747" s="115" t="s">
        <v>202</v>
      </c>
      <c r="N747" s="115" t="s">
        <v>202</v>
      </c>
      <c r="O747" s="115" t="s">
        <v>202</v>
      </c>
    </row>
    <row r="748" spans="1:15" x14ac:dyDescent="0.25">
      <c r="A748" s="115">
        <v>336438</v>
      </c>
      <c r="B748" s="115" t="s">
        <v>109</v>
      </c>
      <c r="C748" s="115" t="s">
        <v>202</v>
      </c>
      <c r="D748" s="115" t="s">
        <v>202</v>
      </c>
      <c r="E748" s="115" t="s">
        <v>202</v>
      </c>
      <c r="F748" s="115" t="s">
        <v>202</v>
      </c>
      <c r="G748" s="115" t="s">
        <v>202</v>
      </c>
      <c r="H748" s="115" t="s">
        <v>202</v>
      </c>
      <c r="I748" s="115" t="s">
        <v>202</v>
      </c>
      <c r="J748" s="115" t="s">
        <v>202</v>
      </c>
      <c r="K748" s="115" t="s">
        <v>202</v>
      </c>
      <c r="L748" s="115" t="s">
        <v>202</v>
      </c>
      <c r="M748" s="115" t="s">
        <v>202</v>
      </c>
      <c r="N748" s="115" t="s">
        <v>202</v>
      </c>
      <c r="O748" s="115" t="s">
        <v>202</v>
      </c>
    </row>
    <row r="749" spans="1:15" x14ac:dyDescent="0.25">
      <c r="A749" s="115">
        <v>336441</v>
      </c>
      <c r="B749" s="115" t="s">
        <v>109</v>
      </c>
      <c r="C749" s="115" t="s">
        <v>202</v>
      </c>
      <c r="D749" s="115" t="s">
        <v>202</v>
      </c>
      <c r="E749" s="115" t="s">
        <v>202</v>
      </c>
      <c r="F749" s="115" t="s">
        <v>202</v>
      </c>
      <c r="G749" s="115" t="s">
        <v>202</v>
      </c>
      <c r="H749" s="115" t="s">
        <v>202</v>
      </c>
      <c r="I749" s="115" t="s">
        <v>202</v>
      </c>
      <c r="J749" s="115" t="s">
        <v>202</v>
      </c>
      <c r="K749" s="115" t="s">
        <v>202</v>
      </c>
      <c r="L749" s="115" t="s">
        <v>202</v>
      </c>
      <c r="M749" s="115" t="s">
        <v>202</v>
      </c>
      <c r="N749" s="115" t="s">
        <v>202</v>
      </c>
      <c r="O749" s="115" t="s">
        <v>202</v>
      </c>
    </row>
    <row r="750" spans="1:15" x14ac:dyDescent="0.25">
      <c r="A750" s="115">
        <v>336443</v>
      </c>
      <c r="B750" s="115" t="s">
        <v>109</v>
      </c>
      <c r="C750" s="115" t="s">
        <v>202</v>
      </c>
      <c r="D750" s="115" t="s">
        <v>202</v>
      </c>
      <c r="E750" s="115" t="s">
        <v>202</v>
      </c>
      <c r="F750" s="115" t="s">
        <v>202</v>
      </c>
      <c r="G750" s="115" t="s">
        <v>202</v>
      </c>
      <c r="H750" s="115" t="s">
        <v>202</v>
      </c>
      <c r="I750" s="115" t="s">
        <v>202</v>
      </c>
      <c r="J750" s="115" t="s">
        <v>202</v>
      </c>
      <c r="K750" s="115" t="s">
        <v>202</v>
      </c>
      <c r="L750" s="115" t="s">
        <v>202</v>
      </c>
      <c r="M750" s="115" t="s">
        <v>202</v>
      </c>
      <c r="N750" s="115" t="s">
        <v>202</v>
      </c>
      <c r="O750" s="115" t="s">
        <v>202</v>
      </c>
    </row>
    <row r="751" spans="1:15" x14ac:dyDescent="0.25">
      <c r="A751" s="115">
        <v>336445</v>
      </c>
      <c r="B751" s="115" t="s">
        <v>109</v>
      </c>
      <c r="C751" s="115" t="s">
        <v>202</v>
      </c>
      <c r="D751" s="115" t="s">
        <v>202</v>
      </c>
      <c r="E751" s="115" t="s">
        <v>202</v>
      </c>
      <c r="F751" s="115" t="s">
        <v>202</v>
      </c>
      <c r="G751" s="115" t="s">
        <v>202</v>
      </c>
      <c r="H751" s="115" t="s">
        <v>202</v>
      </c>
      <c r="I751" s="115" t="s">
        <v>202</v>
      </c>
      <c r="J751" s="115" t="s">
        <v>202</v>
      </c>
      <c r="K751" s="115" t="s">
        <v>202</v>
      </c>
      <c r="L751" s="115" t="s">
        <v>202</v>
      </c>
      <c r="M751" s="115" t="s">
        <v>202</v>
      </c>
      <c r="N751" s="115" t="s">
        <v>202</v>
      </c>
      <c r="O751" s="115" t="s">
        <v>202</v>
      </c>
    </row>
    <row r="752" spans="1:15" x14ac:dyDescent="0.25">
      <c r="A752" s="115">
        <v>336448</v>
      </c>
      <c r="B752" s="115" t="s">
        <v>109</v>
      </c>
      <c r="C752" s="115" t="s">
        <v>202</v>
      </c>
      <c r="D752" s="115" t="s">
        <v>202</v>
      </c>
      <c r="E752" s="115" t="s">
        <v>202</v>
      </c>
      <c r="F752" s="115" t="s">
        <v>202</v>
      </c>
      <c r="G752" s="115" t="s">
        <v>202</v>
      </c>
      <c r="H752" s="115" t="s">
        <v>202</v>
      </c>
      <c r="I752" s="115" t="s">
        <v>202</v>
      </c>
      <c r="J752" s="115" t="s">
        <v>202</v>
      </c>
      <c r="K752" s="115" t="s">
        <v>202</v>
      </c>
      <c r="L752" s="115" t="s">
        <v>202</v>
      </c>
      <c r="M752" s="115" t="s">
        <v>202</v>
      </c>
      <c r="N752" s="115" t="s">
        <v>202</v>
      </c>
      <c r="O752" s="115" t="s">
        <v>202</v>
      </c>
    </row>
    <row r="753" spans="1:15" x14ac:dyDescent="0.25">
      <c r="A753" s="115">
        <v>336457</v>
      </c>
      <c r="B753" s="115" t="s">
        <v>109</v>
      </c>
      <c r="C753" s="115" t="s">
        <v>202</v>
      </c>
      <c r="D753" s="115" t="s">
        <v>202</v>
      </c>
      <c r="E753" s="115" t="s">
        <v>202</v>
      </c>
      <c r="F753" s="115" t="s">
        <v>202</v>
      </c>
      <c r="G753" s="115" t="s">
        <v>202</v>
      </c>
      <c r="H753" s="115" t="s">
        <v>202</v>
      </c>
      <c r="I753" s="115" t="s">
        <v>202</v>
      </c>
      <c r="J753" s="115" t="s">
        <v>202</v>
      </c>
      <c r="K753" s="115" t="s">
        <v>202</v>
      </c>
      <c r="L753" s="115" t="s">
        <v>202</v>
      </c>
      <c r="M753" s="115" t="s">
        <v>202</v>
      </c>
      <c r="N753" s="115" t="s">
        <v>202</v>
      </c>
      <c r="O753" s="115" t="s">
        <v>202</v>
      </c>
    </row>
    <row r="754" spans="1:15" x14ac:dyDescent="0.25">
      <c r="A754" s="115">
        <v>336459</v>
      </c>
      <c r="B754" s="115" t="s">
        <v>109</v>
      </c>
      <c r="C754" s="115" t="s">
        <v>202</v>
      </c>
      <c r="D754" s="115" t="s">
        <v>202</v>
      </c>
      <c r="E754" s="115" t="s">
        <v>202</v>
      </c>
      <c r="F754" s="115" t="s">
        <v>202</v>
      </c>
      <c r="G754" s="115" t="s">
        <v>202</v>
      </c>
      <c r="H754" s="115" t="s">
        <v>202</v>
      </c>
      <c r="I754" s="115" t="s">
        <v>202</v>
      </c>
      <c r="J754" s="115" t="s">
        <v>202</v>
      </c>
      <c r="K754" s="115" t="s">
        <v>202</v>
      </c>
      <c r="L754" s="115" t="s">
        <v>202</v>
      </c>
      <c r="M754" s="115" t="s">
        <v>202</v>
      </c>
      <c r="N754" s="115" t="s">
        <v>202</v>
      </c>
      <c r="O754" s="115" t="s">
        <v>202</v>
      </c>
    </row>
    <row r="755" spans="1:15" x14ac:dyDescent="0.25">
      <c r="A755" s="115">
        <v>336460</v>
      </c>
      <c r="B755" s="115" t="s">
        <v>109</v>
      </c>
      <c r="C755" s="115" t="s">
        <v>202</v>
      </c>
      <c r="D755" s="115" t="s">
        <v>202</v>
      </c>
      <c r="E755" s="115" t="s">
        <v>202</v>
      </c>
      <c r="F755" s="115" t="s">
        <v>202</v>
      </c>
      <c r="G755" s="115" t="s">
        <v>202</v>
      </c>
      <c r="H755" s="115" t="s">
        <v>202</v>
      </c>
      <c r="I755" s="115" t="s">
        <v>202</v>
      </c>
      <c r="J755" s="115" t="s">
        <v>202</v>
      </c>
      <c r="K755" s="115" t="s">
        <v>202</v>
      </c>
      <c r="L755" s="115" t="s">
        <v>202</v>
      </c>
      <c r="M755" s="115" t="s">
        <v>202</v>
      </c>
      <c r="N755" s="115" t="s">
        <v>202</v>
      </c>
      <c r="O755" s="115" t="s">
        <v>202</v>
      </c>
    </row>
    <row r="756" spans="1:15" x14ac:dyDescent="0.25">
      <c r="A756" s="115">
        <v>336462</v>
      </c>
      <c r="B756" s="115" t="s">
        <v>109</v>
      </c>
      <c r="C756" s="115" t="s">
        <v>202</v>
      </c>
      <c r="D756" s="115" t="s">
        <v>202</v>
      </c>
      <c r="E756" s="115" t="s">
        <v>202</v>
      </c>
      <c r="F756" s="115" t="s">
        <v>202</v>
      </c>
      <c r="G756" s="115" t="s">
        <v>202</v>
      </c>
      <c r="H756" s="115" t="s">
        <v>202</v>
      </c>
      <c r="I756" s="115" t="s">
        <v>202</v>
      </c>
      <c r="J756" s="115" t="s">
        <v>202</v>
      </c>
      <c r="K756" s="115" t="s">
        <v>202</v>
      </c>
      <c r="L756" s="115" t="s">
        <v>202</v>
      </c>
      <c r="M756" s="115" t="s">
        <v>202</v>
      </c>
      <c r="N756" s="115" t="s">
        <v>202</v>
      </c>
      <c r="O756" s="115" t="s">
        <v>202</v>
      </c>
    </row>
    <row r="757" spans="1:15" x14ac:dyDescent="0.25">
      <c r="A757" s="115">
        <v>336463</v>
      </c>
      <c r="B757" s="115" t="s">
        <v>109</v>
      </c>
      <c r="C757" s="115" t="s">
        <v>202</v>
      </c>
      <c r="D757" s="115" t="s">
        <v>202</v>
      </c>
      <c r="E757" s="115" t="s">
        <v>202</v>
      </c>
      <c r="F757" s="115" t="s">
        <v>202</v>
      </c>
      <c r="G757" s="115" t="s">
        <v>202</v>
      </c>
      <c r="H757" s="115" t="s">
        <v>202</v>
      </c>
      <c r="I757" s="115" t="s">
        <v>202</v>
      </c>
      <c r="J757" s="115" t="s">
        <v>202</v>
      </c>
      <c r="K757" s="115" t="s">
        <v>202</v>
      </c>
      <c r="L757" s="115" t="s">
        <v>202</v>
      </c>
      <c r="M757" s="115" t="s">
        <v>202</v>
      </c>
      <c r="N757" s="115" t="s">
        <v>202</v>
      </c>
      <c r="O757" s="115" t="s">
        <v>202</v>
      </c>
    </row>
    <row r="758" spans="1:15" x14ac:dyDescent="0.25">
      <c r="A758" s="115">
        <v>336468</v>
      </c>
      <c r="B758" s="115" t="s">
        <v>109</v>
      </c>
      <c r="C758" s="115" t="s">
        <v>202</v>
      </c>
      <c r="D758" s="115" t="s">
        <v>202</v>
      </c>
      <c r="E758" s="115" t="s">
        <v>202</v>
      </c>
      <c r="F758" s="115" t="s">
        <v>202</v>
      </c>
      <c r="G758" s="115" t="s">
        <v>202</v>
      </c>
      <c r="H758" s="115" t="s">
        <v>202</v>
      </c>
      <c r="I758" s="115" t="s">
        <v>202</v>
      </c>
      <c r="J758" s="115" t="s">
        <v>202</v>
      </c>
      <c r="K758" s="115" t="s">
        <v>202</v>
      </c>
      <c r="L758" s="115" t="s">
        <v>202</v>
      </c>
      <c r="M758" s="115" t="s">
        <v>202</v>
      </c>
      <c r="N758" s="115" t="s">
        <v>202</v>
      </c>
      <c r="O758" s="115" t="s">
        <v>202</v>
      </c>
    </row>
    <row r="759" spans="1:15" x14ac:dyDescent="0.25">
      <c r="A759" s="115">
        <v>336476</v>
      </c>
      <c r="B759" s="115" t="s">
        <v>109</v>
      </c>
      <c r="C759" s="115" t="s">
        <v>202</v>
      </c>
      <c r="D759" s="115" t="s">
        <v>202</v>
      </c>
      <c r="E759" s="115" t="s">
        <v>202</v>
      </c>
      <c r="F759" s="115" t="s">
        <v>202</v>
      </c>
      <c r="G759" s="115" t="s">
        <v>202</v>
      </c>
      <c r="H759" s="115" t="s">
        <v>202</v>
      </c>
      <c r="I759" s="115" t="s">
        <v>202</v>
      </c>
      <c r="J759" s="115" t="s">
        <v>202</v>
      </c>
      <c r="K759" s="115" t="s">
        <v>202</v>
      </c>
      <c r="L759" s="115" t="s">
        <v>202</v>
      </c>
      <c r="M759" s="115" t="s">
        <v>202</v>
      </c>
      <c r="N759" s="115" t="s">
        <v>202</v>
      </c>
      <c r="O759" s="115" t="s">
        <v>202</v>
      </c>
    </row>
    <row r="760" spans="1:15" x14ac:dyDescent="0.25">
      <c r="A760" s="115">
        <v>336477</v>
      </c>
      <c r="B760" s="115" t="s">
        <v>109</v>
      </c>
      <c r="C760" s="115" t="s">
        <v>202</v>
      </c>
      <c r="D760" s="115" t="s">
        <v>202</v>
      </c>
      <c r="E760" s="115" t="s">
        <v>202</v>
      </c>
      <c r="F760" s="115" t="s">
        <v>202</v>
      </c>
      <c r="G760" s="115" t="s">
        <v>202</v>
      </c>
      <c r="H760" s="115" t="s">
        <v>202</v>
      </c>
      <c r="I760" s="115" t="s">
        <v>202</v>
      </c>
      <c r="J760" s="115" t="s">
        <v>202</v>
      </c>
      <c r="K760" s="115" t="s">
        <v>202</v>
      </c>
      <c r="L760" s="115" t="s">
        <v>202</v>
      </c>
      <c r="M760" s="115" t="s">
        <v>202</v>
      </c>
      <c r="N760" s="115" t="s">
        <v>202</v>
      </c>
      <c r="O760" s="115" t="s">
        <v>202</v>
      </c>
    </row>
    <row r="761" spans="1:15" x14ac:dyDescent="0.25">
      <c r="A761" s="115">
        <v>336481</v>
      </c>
      <c r="B761" s="115" t="s">
        <v>109</v>
      </c>
      <c r="C761" s="115" t="s">
        <v>202</v>
      </c>
      <c r="D761" s="115" t="s">
        <v>202</v>
      </c>
      <c r="E761" s="115" t="s">
        <v>202</v>
      </c>
      <c r="F761" s="115" t="s">
        <v>202</v>
      </c>
      <c r="G761" s="115" t="s">
        <v>202</v>
      </c>
      <c r="H761" s="115" t="s">
        <v>202</v>
      </c>
      <c r="I761" s="115" t="s">
        <v>202</v>
      </c>
      <c r="J761" s="115" t="s">
        <v>202</v>
      </c>
      <c r="K761" s="115" t="s">
        <v>202</v>
      </c>
      <c r="L761" s="115" t="s">
        <v>202</v>
      </c>
      <c r="M761" s="115" t="s">
        <v>202</v>
      </c>
      <c r="N761" s="115" t="s">
        <v>202</v>
      </c>
      <c r="O761" s="115" t="s">
        <v>202</v>
      </c>
    </row>
    <row r="762" spans="1:15" x14ac:dyDescent="0.25">
      <c r="A762" s="115">
        <v>336486</v>
      </c>
      <c r="B762" s="115" t="s">
        <v>109</v>
      </c>
      <c r="C762" s="115" t="s">
        <v>202</v>
      </c>
      <c r="D762" s="115" t="s">
        <v>202</v>
      </c>
      <c r="E762" s="115" t="s">
        <v>202</v>
      </c>
      <c r="F762" s="115" t="s">
        <v>202</v>
      </c>
      <c r="G762" s="115" t="s">
        <v>202</v>
      </c>
      <c r="H762" s="115" t="s">
        <v>202</v>
      </c>
      <c r="I762" s="115" t="s">
        <v>202</v>
      </c>
      <c r="J762" s="115" t="s">
        <v>202</v>
      </c>
      <c r="K762" s="115" t="s">
        <v>202</v>
      </c>
      <c r="L762" s="115" t="s">
        <v>202</v>
      </c>
      <c r="M762" s="115" t="s">
        <v>202</v>
      </c>
      <c r="N762" s="115" t="s">
        <v>202</v>
      </c>
      <c r="O762" s="115" t="s">
        <v>202</v>
      </c>
    </row>
    <row r="763" spans="1:15" x14ac:dyDescent="0.25">
      <c r="A763" s="115">
        <v>336491</v>
      </c>
      <c r="B763" s="115" t="s">
        <v>109</v>
      </c>
      <c r="C763" s="115" t="s">
        <v>202</v>
      </c>
      <c r="D763" s="115" t="s">
        <v>202</v>
      </c>
      <c r="E763" s="115" t="s">
        <v>202</v>
      </c>
      <c r="F763" s="115" t="s">
        <v>202</v>
      </c>
      <c r="G763" s="115" t="s">
        <v>202</v>
      </c>
      <c r="H763" s="115" t="s">
        <v>202</v>
      </c>
      <c r="I763" s="115" t="s">
        <v>202</v>
      </c>
      <c r="J763" s="115" t="s">
        <v>202</v>
      </c>
      <c r="K763" s="115" t="s">
        <v>202</v>
      </c>
      <c r="L763" s="115" t="s">
        <v>202</v>
      </c>
      <c r="M763" s="115" t="s">
        <v>202</v>
      </c>
      <c r="N763" s="115" t="s">
        <v>202</v>
      </c>
      <c r="O763" s="115" t="s">
        <v>202</v>
      </c>
    </row>
    <row r="764" spans="1:15" x14ac:dyDescent="0.25">
      <c r="A764" s="115">
        <v>336494</v>
      </c>
      <c r="B764" s="115" t="s">
        <v>109</v>
      </c>
      <c r="C764" s="115" t="s">
        <v>202</v>
      </c>
      <c r="D764" s="115" t="s">
        <v>202</v>
      </c>
      <c r="E764" s="115" t="s">
        <v>202</v>
      </c>
      <c r="F764" s="115" t="s">
        <v>202</v>
      </c>
      <c r="G764" s="115" t="s">
        <v>202</v>
      </c>
      <c r="H764" s="115" t="s">
        <v>202</v>
      </c>
      <c r="I764" s="115" t="s">
        <v>202</v>
      </c>
      <c r="J764" s="115" t="s">
        <v>202</v>
      </c>
      <c r="K764" s="115" t="s">
        <v>202</v>
      </c>
      <c r="L764" s="115" t="s">
        <v>202</v>
      </c>
      <c r="M764" s="115" t="s">
        <v>202</v>
      </c>
      <c r="N764" s="115" t="s">
        <v>202</v>
      </c>
      <c r="O764" s="115" t="s">
        <v>202</v>
      </c>
    </row>
    <row r="765" spans="1:15" x14ac:dyDescent="0.25">
      <c r="A765" s="115">
        <v>336498</v>
      </c>
      <c r="B765" s="115" t="s">
        <v>109</v>
      </c>
      <c r="C765" s="115" t="s">
        <v>202</v>
      </c>
      <c r="D765" s="115" t="s">
        <v>202</v>
      </c>
      <c r="E765" s="115" t="s">
        <v>202</v>
      </c>
      <c r="F765" s="115" t="s">
        <v>202</v>
      </c>
      <c r="G765" s="115" t="s">
        <v>202</v>
      </c>
      <c r="H765" s="115" t="s">
        <v>202</v>
      </c>
      <c r="I765" s="115" t="s">
        <v>202</v>
      </c>
      <c r="J765" s="115" t="s">
        <v>202</v>
      </c>
      <c r="K765" s="115" t="s">
        <v>202</v>
      </c>
      <c r="L765" s="115" t="s">
        <v>202</v>
      </c>
      <c r="M765" s="115" t="s">
        <v>202</v>
      </c>
      <c r="N765" s="115" t="s">
        <v>202</v>
      </c>
      <c r="O765" s="115" t="s">
        <v>202</v>
      </c>
    </row>
    <row r="766" spans="1:15" x14ac:dyDescent="0.25">
      <c r="A766" s="115">
        <v>336501</v>
      </c>
      <c r="B766" s="115" t="s">
        <v>109</v>
      </c>
      <c r="C766" s="115" t="s">
        <v>202</v>
      </c>
      <c r="D766" s="115" t="s">
        <v>202</v>
      </c>
      <c r="E766" s="115" t="s">
        <v>202</v>
      </c>
      <c r="F766" s="115" t="s">
        <v>202</v>
      </c>
      <c r="G766" s="115" t="s">
        <v>202</v>
      </c>
      <c r="H766" s="115" t="s">
        <v>202</v>
      </c>
      <c r="I766" s="115" t="s">
        <v>202</v>
      </c>
      <c r="J766" s="115" t="s">
        <v>202</v>
      </c>
      <c r="K766" s="115" t="s">
        <v>202</v>
      </c>
      <c r="L766" s="115" t="s">
        <v>202</v>
      </c>
      <c r="M766" s="115" t="s">
        <v>202</v>
      </c>
      <c r="N766" s="115" t="s">
        <v>202</v>
      </c>
      <c r="O766" s="115" t="s">
        <v>202</v>
      </c>
    </row>
    <row r="767" spans="1:15" x14ac:dyDescent="0.25">
      <c r="A767" s="115">
        <v>336503</v>
      </c>
      <c r="B767" s="115" t="s">
        <v>109</v>
      </c>
      <c r="C767" s="115" t="s">
        <v>202</v>
      </c>
      <c r="D767" s="115" t="s">
        <v>202</v>
      </c>
      <c r="E767" s="115" t="s">
        <v>202</v>
      </c>
      <c r="F767" s="115" t="s">
        <v>202</v>
      </c>
      <c r="G767" s="115" t="s">
        <v>202</v>
      </c>
      <c r="H767" s="115" t="s">
        <v>202</v>
      </c>
      <c r="I767" s="115" t="s">
        <v>202</v>
      </c>
      <c r="J767" s="115" t="s">
        <v>202</v>
      </c>
      <c r="K767" s="115" t="s">
        <v>202</v>
      </c>
      <c r="L767" s="115" t="s">
        <v>202</v>
      </c>
      <c r="M767" s="115" t="s">
        <v>202</v>
      </c>
      <c r="N767" s="115" t="s">
        <v>202</v>
      </c>
      <c r="O767" s="115" t="s">
        <v>202</v>
      </c>
    </row>
    <row r="768" spans="1:15" x14ac:dyDescent="0.25">
      <c r="A768" s="115">
        <v>336513</v>
      </c>
      <c r="B768" s="115" t="s">
        <v>109</v>
      </c>
      <c r="C768" s="115" t="s">
        <v>202</v>
      </c>
      <c r="D768" s="115" t="s">
        <v>202</v>
      </c>
      <c r="E768" s="115" t="s">
        <v>202</v>
      </c>
      <c r="F768" s="115" t="s">
        <v>202</v>
      </c>
      <c r="G768" s="115" t="s">
        <v>202</v>
      </c>
      <c r="H768" s="115" t="s">
        <v>202</v>
      </c>
      <c r="I768" s="115" t="s">
        <v>202</v>
      </c>
      <c r="J768" s="115" t="s">
        <v>202</v>
      </c>
      <c r="K768" s="115" t="s">
        <v>202</v>
      </c>
      <c r="L768" s="115" t="s">
        <v>202</v>
      </c>
      <c r="M768" s="115" t="s">
        <v>202</v>
      </c>
      <c r="N768" s="115" t="s">
        <v>202</v>
      </c>
      <c r="O768" s="115" t="s">
        <v>202</v>
      </c>
    </row>
    <row r="769" spans="1:15" x14ac:dyDescent="0.25">
      <c r="A769" s="115">
        <v>336514</v>
      </c>
      <c r="B769" s="115" t="s">
        <v>109</v>
      </c>
      <c r="C769" s="115" t="s">
        <v>202</v>
      </c>
      <c r="D769" s="115" t="s">
        <v>202</v>
      </c>
      <c r="E769" s="115" t="s">
        <v>202</v>
      </c>
      <c r="F769" s="115" t="s">
        <v>202</v>
      </c>
      <c r="G769" s="115" t="s">
        <v>202</v>
      </c>
      <c r="H769" s="115" t="s">
        <v>202</v>
      </c>
      <c r="I769" s="115" t="s">
        <v>202</v>
      </c>
      <c r="J769" s="115" t="s">
        <v>202</v>
      </c>
      <c r="K769" s="115" t="s">
        <v>202</v>
      </c>
      <c r="L769" s="115" t="s">
        <v>202</v>
      </c>
      <c r="M769" s="115" t="s">
        <v>202</v>
      </c>
      <c r="N769" s="115" t="s">
        <v>202</v>
      </c>
      <c r="O769" s="115" t="s">
        <v>202</v>
      </c>
    </row>
    <row r="770" spans="1:15" x14ac:dyDescent="0.25">
      <c r="A770" s="115">
        <v>336522</v>
      </c>
      <c r="B770" s="115" t="s">
        <v>109</v>
      </c>
      <c r="C770" s="115" t="s">
        <v>202</v>
      </c>
      <c r="D770" s="115" t="s">
        <v>202</v>
      </c>
      <c r="E770" s="115" t="s">
        <v>202</v>
      </c>
      <c r="F770" s="115" t="s">
        <v>202</v>
      </c>
      <c r="G770" s="115" t="s">
        <v>202</v>
      </c>
      <c r="H770" s="115" t="s">
        <v>202</v>
      </c>
      <c r="I770" s="115" t="s">
        <v>202</v>
      </c>
      <c r="J770" s="115" t="s">
        <v>202</v>
      </c>
      <c r="K770" s="115" t="s">
        <v>202</v>
      </c>
      <c r="L770" s="115" t="s">
        <v>202</v>
      </c>
      <c r="M770" s="115" t="s">
        <v>202</v>
      </c>
      <c r="N770" s="115" t="s">
        <v>202</v>
      </c>
      <c r="O770" s="115" t="s">
        <v>202</v>
      </c>
    </row>
    <row r="771" spans="1:15" x14ac:dyDescent="0.25">
      <c r="A771" s="115">
        <v>336528</v>
      </c>
      <c r="B771" s="115" t="s">
        <v>109</v>
      </c>
      <c r="C771" s="115" t="s">
        <v>202</v>
      </c>
      <c r="D771" s="115" t="s">
        <v>202</v>
      </c>
      <c r="E771" s="115" t="s">
        <v>202</v>
      </c>
      <c r="F771" s="115" t="s">
        <v>202</v>
      </c>
      <c r="G771" s="115" t="s">
        <v>202</v>
      </c>
      <c r="H771" s="115" t="s">
        <v>202</v>
      </c>
      <c r="I771" s="115" t="s">
        <v>202</v>
      </c>
      <c r="J771" s="115" t="s">
        <v>202</v>
      </c>
      <c r="K771" s="115" t="s">
        <v>202</v>
      </c>
      <c r="L771" s="115" t="s">
        <v>202</v>
      </c>
      <c r="M771" s="115" t="s">
        <v>202</v>
      </c>
      <c r="N771" s="115" t="s">
        <v>202</v>
      </c>
      <c r="O771" s="115" t="s">
        <v>202</v>
      </c>
    </row>
    <row r="772" spans="1:15" x14ac:dyDescent="0.25">
      <c r="A772" s="115">
        <v>336547</v>
      </c>
      <c r="B772" s="115" t="s">
        <v>109</v>
      </c>
      <c r="C772" s="115" t="s">
        <v>202</v>
      </c>
      <c r="D772" s="115" t="s">
        <v>202</v>
      </c>
      <c r="E772" s="115" t="s">
        <v>202</v>
      </c>
      <c r="F772" s="115" t="s">
        <v>202</v>
      </c>
      <c r="G772" s="115" t="s">
        <v>202</v>
      </c>
      <c r="H772" s="115" t="s">
        <v>202</v>
      </c>
      <c r="I772" s="115" t="s">
        <v>202</v>
      </c>
      <c r="J772" s="115" t="s">
        <v>202</v>
      </c>
      <c r="K772" s="115" t="s">
        <v>202</v>
      </c>
      <c r="L772" s="115" t="s">
        <v>202</v>
      </c>
      <c r="M772" s="115" t="s">
        <v>202</v>
      </c>
      <c r="N772" s="115" t="s">
        <v>202</v>
      </c>
      <c r="O772" s="115" t="s">
        <v>202</v>
      </c>
    </row>
    <row r="773" spans="1:15" x14ac:dyDescent="0.25">
      <c r="A773" s="115">
        <v>336549</v>
      </c>
      <c r="B773" s="115" t="s">
        <v>109</v>
      </c>
      <c r="C773" s="115" t="s">
        <v>202</v>
      </c>
      <c r="D773" s="115" t="s">
        <v>202</v>
      </c>
      <c r="E773" s="115" t="s">
        <v>202</v>
      </c>
      <c r="F773" s="115" t="s">
        <v>202</v>
      </c>
      <c r="G773" s="115" t="s">
        <v>202</v>
      </c>
      <c r="H773" s="115" t="s">
        <v>202</v>
      </c>
      <c r="I773" s="115" t="s">
        <v>202</v>
      </c>
      <c r="J773" s="115" t="s">
        <v>202</v>
      </c>
      <c r="K773" s="115" t="s">
        <v>202</v>
      </c>
      <c r="L773" s="115" t="s">
        <v>202</v>
      </c>
      <c r="M773" s="115" t="s">
        <v>202</v>
      </c>
      <c r="N773" s="115" t="s">
        <v>202</v>
      </c>
      <c r="O773" s="115" t="s">
        <v>202</v>
      </c>
    </row>
    <row r="774" spans="1:15" x14ac:dyDescent="0.25">
      <c r="A774" s="115">
        <v>336579</v>
      </c>
      <c r="B774" s="115" t="s">
        <v>109</v>
      </c>
      <c r="C774" s="115" t="s">
        <v>202</v>
      </c>
      <c r="D774" s="115" t="s">
        <v>202</v>
      </c>
      <c r="E774" s="115" t="s">
        <v>202</v>
      </c>
      <c r="F774" s="115" t="s">
        <v>202</v>
      </c>
      <c r="G774" s="115" t="s">
        <v>202</v>
      </c>
      <c r="H774" s="115" t="s">
        <v>202</v>
      </c>
      <c r="I774" s="115" t="s">
        <v>202</v>
      </c>
      <c r="J774" s="115" t="s">
        <v>202</v>
      </c>
      <c r="K774" s="115" t="s">
        <v>202</v>
      </c>
      <c r="L774" s="115" t="s">
        <v>202</v>
      </c>
      <c r="M774" s="115" t="s">
        <v>202</v>
      </c>
      <c r="N774" s="115" t="s">
        <v>202</v>
      </c>
      <c r="O774" s="115" t="s">
        <v>202</v>
      </c>
    </row>
    <row r="775" spans="1:15" x14ac:dyDescent="0.25">
      <c r="A775" s="115">
        <v>336580</v>
      </c>
      <c r="B775" s="115" t="s">
        <v>109</v>
      </c>
      <c r="C775" s="115" t="s">
        <v>202</v>
      </c>
      <c r="D775" s="115" t="s">
        <v>202</v>
      </c>
      <c r="E775" s="115" t="s">
        <v>202</v>
      </c>
      <c r="F775" s="115" t="s">
        <v>202</v>
      </c>
      <c r="G775" s="115" t="s">
        <v>202</v>
      </c>
      <c r="H775" s="115" t="s">
        <v>202</v>
      </c>
      <c r="I775" s="115" t="s">
        <v>202</v>
      </c>
      <c r="J775" s="115" t="s">
        <v>202</v>
      </c>
      <c r="K775" s="115" t="s">
        <v>202</v>
      </c>
      <c r="L775" s="115" t="s">
        <v>202</v>
      </c>
      <c r="M775" s="115" t="s">
        <v>202</v>
      </c>
      <c r="N775" s="115" t="s">
        <v>202</v>
      </c>
      <c r="O775" s="115" t="s">
        <v>202</v>
      </c>
    </row>
    <row r="776" spans="1:15" x14ac:dyDescent="0.25">
      <c r="A776" s="115">
        <v>336581</v>
      </c>
      <c r="B776" s="115" t="s">
        <v>109</v>
      </c>
      <c r="C776" s="115" t="s">
        <v>202</v>
      </c>
      <c r="D776" s="115" t="s">
        <v>202</v>
      </c>
      <c r="E776" s="115" t="s">
        <v>202</v>
      </c>
      <c r="F776" s="115" t="s">
        <v>202</v>
      </c>
      <c r="G776" s="115" t="s">
        <v>202</v>
      </c>
      <c r="H776" s="115" t="s">
        <v>202</v>
      </c>
      <c r="I776" s="115" t="s">
        <v>202</v>
      </c>
      <c r="J776" s="115" t="s">
        <v>202</v>
      </c>
      <c r="K776" s="115" t="s">
        <v>202</v>
      </c>
      <c r="L776" s="115" t="s">
        <v>202</v>
      </c>
      <c r="M776" s="115" t="s">
        <v>202</v>
      </c>
      <c r="N776" s="115" t="s">
        <v>202</v>
      </c>
      <c r="O776" s="115" t="s">
        <v>202</v>
      </c>
    </row>
    <row r="777" spans="1:15" x14ac:dyDescent="0.25">
      <c r="A777" s="115">
        <v>336585</v>
      </c>
      <c r="B777" s="115" t="s">
        <v>109</v>
      </c>
      <c r="C777" s="115" t="s">
        <v>202</v>
      </c>
      <c r="D777" s="115" t="s">
        <v>202</v>
      </c>
      <c r="E777" s="115" t="s">
        <v>202</v>
      </c>
      <c r="F777" s="115" t="s">
        <v>202</v>
      </c>
      <c r="G777" s="115" t="s">
        <v>202</v>
      </c>
      <c r="H777" s="115" t="s">
        <v>202</v>
      </c>
      <c r="I777" s="115" t="s">
        <v>202</v>
      </c>
      <c r="J777" s="115" t="s">
        <v>202</v>
      </c>
      <c r="K777" s="115" t="s">
        <v>202</v>
      </c>
      <c r="L777" s="115" t="s">
        <v>202</v>
      </c>
      <c r="M777" s="115" t="s">
        <v>202</v>
      </c>
      <c r="N777" s="115" t="s">
        <v>202</v>
      </c>
      <c r="O777" s="115" t="s">
        <v>202</v>
      </c>
    </row>
    <row r="778" spans="1:15" x14ac:dyDescent="0.25">
      <c r="A778" s="115">
        <v>336600</v>
      </c>
      <c r="B778" s="115" t="s">
        <v>109</v>
      </c>
      <c r="C778" s="115" t="s">
        <v>202</v>
      </c>
      <c r="D778" s="115" t="s">
        <v>202</v>
      </c>
      <c r="E778" s="115" t="s">
        <v>202</v>
      </c>
      <c r="F778" s="115" t="s">
        <v>202</v>
      </c>
      <c r="G778" s="115" t="s">
        <v>202</v>
      </c>
      <c r="H778" s="115" t="s">
        <v>202</v>
      </c>
      <c r="I778" s="115" t="s">
        <v>202</v>
      </c>
      <c r="J778" s="115" t="s">
        <v>202</v>
      </c>
      <c r="K778" s="115" t="s">
        <v>202</v>
      </c>
      <c r="L778" s="115" t="s">
        <v>202</v>
      </c>
      <c r="M778" s="115" t="s">
        <v>202</v>
      </c>
      <c r="N778" s="115" t="s">
        <v>202</v>
      </c>
      <c r="O778" s="115" t="s">
        <v>202</v>
      </c>
    </row>
    <row r="779" spans="1:15" x14ac:dyDescent="0.25">
      <c r="A779" s="115">
        <v>336601</v>
      </c>
      <c r="B779" s="115" t="s">
        <v>109</v>
      </c>
      <c r="C779" s="115" t="s">
        <v>202</v>
      </c>
      <c r="D779" s="115" t="s">
        <v>202</v>
      </c>
      <c r="E779" s="115" t="s">
        <v>202</v>
      </c>
      <c r="F779" s="115" t="s">
        <v>202</v>
      </c>
      <c r="G779" s="115" t="s">
        <v>202</v>
      </c>
      <c r="H779" s="115" t="s">
        <v>202</v>
      </c>
      <c r="I779" s="115" t="s">
        <v>202</v>
      </c>
      <c r="J779" s="115" t="s">
        <v>202</v>
      </c>
      <c r="K779" s="115" t="s">
        <v>202</v>
      </c>
      <c r="L779" s="115" t="s">
        <v>202</v>
      </c>
      <c r="M779" s="115" t="s">
        <v>202</v>
      </c>
      <c r="N779" s="115" t="s">
        <v>202</v>
      </c>
      <c r="O779" s="115" t="s">
        <v>202</v>
      </c>
    </row>
    <row r="780" spans="1:15" x14ac:dyDescent="0.25">
      <c r="A780" s="115">
        <v>336612</v>
      </c>
      <c r="B780" s="115" t="s">
        <v>109</v>
      </c>
      <c r="C780" s="115" t="s">
        <v>202</v>
      </c>
      <c r="D780" s="115" t="s">
        <v>202</v>
      </c>
      <c r="E780" s="115" t="s">
        <v>202</v>
      </c>
      <c r="F780" s="115" t="s">
        <v>202</v>
      </c>
      <c r="G780" s="115" t="s">
        <v>202</v>
      </c>
      <c r="H780" s="115" t="s">
        <v>202</v>
      </c>
      <c r="I780" s="115" t="s">
        <v>202</v>
      </c>
      <c r="J780" s="115" t="s">
        <v>202</v>
      </c>
      <c r="K780" s="115" t="s">
        <v>202</v>
      </c>
      <c r="L780" s="115" t="s">
        <v>202</v>
      </c>
      <c r="M780" s="115" t="s">
        <v>202</v>
      </c>
      <c r="N780" s="115" t="s">
        <v>202</v>
      </c>
      <c r="O780" s="115" t="s">
        <v>202</v>
      </c>
    </row>
    <row r="781" spans="1:15" x14ac:dyDescent="0.25">
      <c r="A781" s="115">
        <v>336630</v>
      </c>
      <c r="B781" s="115" t="s">
        <v>109</v>
      </c>
      <c r="C781" s="115" t="s">
        <v>202</v>
      </c>
      <c r="D781" s="115" t="s">
        <v>202</v>
      </c>
      <c r="E781" s="115" t="s">
        <v>202</v>
      </c>
      <c r="F781" s="115" t="s">
        <v>202</v>
      </c>
      <c r="G781" s="115" t="s">
        <v>202</v>
      </c>
      <c r="H781" s="115" t="s">
        <v>202</v>
      </c>
      <c r="I781" s="115" t="s">
        <v>202</v>
      </c>
      <c r="J781" s="115" t="s">
        <v>202</v>
      </c>
      <c r="K781" s="115" t="s">
        <v>202</v>
      </c>
      <c r="L781" s="115" t="s">
        <v>202</v>
      </c>
      <c r="M781" s="115" t="s">
        <v>202</v>
      </c>
      <c r="N781" s="115" t="s">
        <v>202</v>
      </c>
      <c r="O781" s="115" t="s">
        <v>202</v>
      </c>
    </row>
    <row r="782" spans="1:15" x14ac:dyDescent="0.25">
      <c r="A782" s="115">
        <v>336632</v>
      </c>
      <c r="B782" s="115" t="s">
        <v>109</v>
      </c>
      <c r="C782" s="115" t="s">
        <v>202</v>
      </c>
      <c r="D782" s="115" t="s">
        <v>202</v>
      </c>
      <c r="E782" s="115" t="s">
        <v>202</v>
      </c>
      <c r="F782" s="115" t="s">
        <v>202</v>
      </c>
      <c r="G782" s="115" t="s">
        <v>202</v>
      </c>
      <c r="H782" s="115" t="s">
        <v>202</v>
      </c>
      <c r="I782" s="115" t="s">
        <v>202</v>
      </c>
      <c r="J782" s="115" t="s">
        <v>202</v>
      </c>
      <c r="K782" s="115" t="s">
        <v>202</v>
      </c>
      <c r="L782" s="115" t="s">
        <v>202</v>
      </c>
      <c r="M782" s="115" t="s">
        <v>202</v>
      </c>
      <c r="N782" s="115" t="s">
        <v>202</v>
      </c>
      <c r="O782" s="115" t="s">
        <v>202</v>
      </c>
    </row>
    <row r="783" spans="1:15" x14ac:dyDescent="0.25">
      <c r="A783" s="115">
        <v>336634</v>
      </c>
      <c r="B783" s="115" t="s">
        <v>109</v>
      </c>
      <c r="C783" s="115" t="s">
        <v>202</v>
      </c>
      <c r="D783" s="115" t="s">
        <v>202</v>
      </c>
      <c r="E783" s="115" t="s">
        <v>202</v>
      </c>
      <c r="F783" s="115" t="s">
        <v>202</v>
      </c>
      <c r="G783" s="115" t="s">
        <v>202</v>
      </c>
      <c r="H783" s="115" t="s">
        <v>202</v>
      </c>
      <c r="I783" s="115" t="s">
        <v>202</v>
      </c>
      <c r="J783" s="115" t="s">
        <v>202</v>
      </c>
      <c r="K783" s="115" t="s">
        <v>202</v>
      </c>
      <c r="L783" s="115" t="s">
        <v>202</v>
      </c>
      <c r="M783" s="115" t="s">
        <v>202</v>
      </c>
      <c r="N783" s="115" t="s">
        <v>202</v>
      </c>
      <c r="O783" s="115" t="s">
        <v>202</v>
      </c>
    </row>
    <row r="784" spans="1:15" x14ac:dyDescent="0.25">
      <c r="A784" s="115">
        <v>336639</v>
      </c>
      <c r="B784" s="115" t="s">
        <v>109</v>
      </c>
      <c r="C784" s="115" t="s">
        <v>202</v>
      </c>
      <c r="D784" s="115" t="s">
        <v>202</v>
      </c>
      <c r="E784" s="115" t="s">
        <v>202</v>
      </c>
      <c r="F784" s="115" t="s">
        <v>202</v>
      </c>
      <c r="G784" s="115" t="s">
        <v>202</v>
      </c>
      <c r="H784" s="115" t="s">
        <v>202</v>
      </c>
      <c r="I784" s="115" t="s">
        <v>202</v>
      </c>
      <c r="J784" s="115" t="s">
        <v>202</v>
      </c>
      <c r="K784" s="115" t="s">
        <v>202</v>
      </c>
      <c r="L784" s="115" t="s">
        <v>202</v>
      </c>
      <c r="M784" s="115" t="s">
        <v>202</v>
      </c>
      <c r="N784" s="115" t="s">
        <v>202</v>
      </c>
      <c r="O784" s="115" t="s">
        <v>202</v>
      </c>
    </row>
    <row r="785" spans="1:15" x14ac:dyDescent="0.25">
      <c r="A785" s="115">
        <v>336640</v>
      </c>
      <c r="B785" s="115" t="s">
        <v>109</v>
      </c>
      <c r="C785" s="115" t="s">
        <v>202</v>
      </c>
      <c r="D785" s="115" t="s">
        <v>202</v>
      </c>
      <c r="E785" s="115" t="s">
        <v>202</v>
      </c>
      <c r="F785" s="115" t="s">
        <v>202</v>
      </c>
      <c r="G785" s="115" t="s">
        <v>202</v>
      </c>
      <c r="H785" s="115" t="s">
        <v>202</v>
      </c>
      <c r="I785" s="115" t="s">
        <v>202</v>
      </c>
      <c r="J785" s="115" t="s">
        <v>202</v>
      </c>
      <c r="K785" s="115" t="s">
        <v>202</v>
      </c>
      <c r="L785" s="115" t="s">
        <v>202</v>
      </c>
      <c r="M785" s="115" t="s">
        <v>202</v>
      </c>
      <c r="N785" s="115" t="s">
        <v>202</v>
      </c>
      <c r="O785" s="115" t="s">
        <v>202</v>
      </c>
    </row>
    <row r="786" spans="1:15" x14ac:dyDescent="0.25">
      <c r="A786" s="115">
        <v>336641</v>
      </c>
      <c r="B786" s="115" t="s">
        <v>109</v>
      </c>
      <c r="C786" s="115" t="s">
        <v>202</v>
      </c>
      <c r="D786" s="115" t="s">
        <v>202</v>
      </c>
      <c r="E786" s="115" t="s">
        <v>202</v>
      </c>
      <c r="F786" s="115" t="s">
        <v>202</v>
      </c>
      <c r="G786" s="115" t="s">
        <v>202</v>
      </c>
      <c r="H786" s="115" t="s">
        <v>202</v>
      </c>
      <c r="I786" s="115" t="s">
        <v>202</v>
      </c>
      <c r="J786" s="115" t="s">
        <v>202</v>
      </c>
      <c r="K786" s="115" t="s">
        <v>202</v>
      </c>
      <c r="L786" s="115" t="s">
        <v>202</v>
      </c>
      <c r="M786" s="115" t="s">
        <v>202</v>
      </c>
      <c r="N786" s="115" t="s">
        <v>202</v>
      </c>
      <c r="O786" s="115" t="s">
        <v>202</v>
      </c>
    </row>
    <row r="787" spans="1:15" x14ac:dyDescent="0.25">
      <c r="A787" s="115">
        <v>336647</v>
      </c>
      <c r="B787" s="115" t="s">
        <v>109</v>
      </c>
      <c r="C787" s="115" t="s">
        <v>202</v>
      </c>
      <c r="D787" s="115" t="s">
        <v>202</v>
      </c>
      <c r="E787" s="115" t="s">
        <v>202</v>
      </c>
      <c r="F787" s="115" t="s">
        <v>202</v>
      </c>
      <c r="G787" s="115" t="s">
        <v>202</v>
      </c>
      <c r="H787" s="115" t="s">
        <v>202</v>
      </c>
      <c r="I787" s="115" t="s">
        <v>202</v>
      </c>
      <c r="J787" s="115" t="s">
        <v>202</v>
      </c>
      <c r="K787" s="115" t="s">
        <v>202</v>
      </c>
      <c r="L787" s="115" t="s">
        <v>202</v>
      </c>
      <c r="M787" s="115" t="s">
        <v>202</v>
      </c>
      <c r="N787" s="115" t="s">
        <v>202</v>
      </c>
      <c r="O787" s="115" t="s">
        <v>202</v>
      </c>
    </row>
    <row r="788" spans="1:15" x14ac:dyDescent="0.25">
      <c r="A788" s="115">
        <v>336656</v>
      </c>
      <c r="B788" s="115" t="s">
        <v>109</v>
      </c>
      <c r="C788" s="115" t="s">
        <v>202</v>
      </c>
      <c r="D788" s="115" t="s">
        <v>202</v>
      </c>
      <c r="E788" s="115" t="s">
        <v>202</v>
      </c>
      <c r="F788" s="115" t="s">
        <v>202</v>
      </c>
      <c r="G788" s="115" t="s">
        <v>202</v>
      </c>
      <c r="H788" s="115" t="s">
        <v>202</v>
      </c>
      <c r="I788" s="115" t="s">
        <v>202</v>
      </c>
      <c r="J788" s="115" t="s">
        <v>202</v>
      </c>
      <c r="K788" s="115" t="s">
        <v>202</v>
      </c>
      <c r="L788" s="115" t="s">
        <v>202</v>
      </c>
      <c r="M788" s="115" t="s">
        <v>202</v>
      </c>
      <c r="N788" s="115" t="s">
        <v>202</v>
      </c>
      <c r="O788" s="115" t="s">
        <v>202</v>
      </c>
    </row>
    <row r="789" spans="1:15" x14ac:dyDescent="0.25">
      <c r="A789" s="115">
        <v>336657</v>
      </c>
      <c r="B789" s="115" t="s">
        <v>109</v>
      </c>
      <c r="C789" s="115" t="s">
        <v>202</v>
      </c>
      <c r="D789" s="115" t="s">
        <v>202</v>
      </c>
      <c r="E789" s="115" t="s">
        <v>202</v>
      </c>
      <c r="F789" s="115" t="s">
        <v>202</v>
      </c>
      <c r="G789" s="115" t="s">
        <v>202</v>
      </c>
      <c r="H789" s="115" t="s">
        <v>202</v>
      </c>
      <c r="I789" s="115" t="s">
        <v>202</v>
      </c>
      <c r="J789" s="115" t="s">
        <v>202</v>
      </c>
      <c r="K789" s="115" t="s">
        <v>202</v>
      </c>
      <c r="L789" s="115" t="s">
        <v>202</v>
      </c>
      <c r="M789" s="115" t="s">
        <v>202</v>
      </c>
      <c r="N789" s="115" t="s">
        <v>202</v>
      </c>
      <c r="O789" s="115" t="s">
        <v>202</v>
      </c>
    </row>
    <row r="790" spans="1:15" x14ac:dyDescent="0.25">
      <c r="A790" s="115">
        <v>336659</v>
      </c>
      <c r="B790" s="115" t="s">
        <v>109</v>
      </c>
      <c r="C790" s="115" t="s">
        <v>202</v>
      </c>
      <c r="D790" s="115" t="s">
        <v>202</v>
      </c>
      <c r="E790" s="115" t="s">
        <v>202</v>
      </c>
      <c r="F790" s="115" t="s">
        <v>202</v>
      </c>
      <c r="G790" s="115" t="s">
        <v>202</v>
      </c>
      <c r="H790" s="115" t="s">
        <v>202</v>
      </c>
      <c r="I790" s="115" t="s">
        <v>202</v>
      </c>
      <c r="J790" s="115" t="s">
        <v>202</v>
      </c>
      <c r="K790" s="115" t="s">
        <v>202</v>
      </c>
      <c r="L790" s="115" t="s">
        <v>202</v>
      </c>
      <c r="M790" s="115" t="s">
        <v>202</v>
      </c>
      <c r="N790" s="115" t="s">
        <v>202</v>
      </c>
      <c r="O790" s="115" t="s">
        <v>202</v>
      </c>
    </row>
    <row r="791" spans="1:15" x14ac:dyDescent="0.25">
      <c r="A791" s="115">
        <v>336660</v>
      </c>
      <c r="B791" s="115" t="s">
        <v>109</v>
      </c>
      <c r="C791" s="115" t="s">
        <v>202</v>
      </c>
      <c r="D791" s="115" t="s">
        <v>202</v>
      </c>
      <c r="E791" s="115" t="s">
        <v>202</v>
      </c>
      <c r="F791" s="115" t="s">
        <v>202</v>
      </c>
      <c r="G791" s="115" t="s">
        <v>202</v>
      </c>
      <c r="H791" s="115" t="s">
        <v>202</v>
      </c>
      <c r="I791" s="115" t="s">
        <v>202</v>
      </c>
      <c r="J791" s="115" t="s">
        <v>202</v>
      </c>
      <c r="K791" s="115" t="s">
        <v>202</v>
      </c>
      <c r="L791" s="115" t="s">
        <v>202</v>
      </c>
      <c r="M791" s="115" t="s">
        <v>202</v>
      </c>
      <c r="N791" s="115" t="s">
        <v>202</v>
      </c>
      <c r="O791" s="115" t="s">
        <v>202</v>
      </c>
    </row>
    <row r="792" spans="1:15" x14ac:dyDescent="0.25">
      <c r="A792" s="115">
        <v>336673</v>
      </c>
      <c r="B792" s="115" t="s">
        <v>109</v>
      </c>
      <c r="C792" s="115" t="s">
        <v>202</v>
      </c>
      <c r="D792" s="115" t="s">
        <v>202</v>
      </c>
      <c r="E792" s="115" t="s">
        <v>202</v>
      </c>
      <c r="F792" s="115" t="s">
        <v>202</v>
      </c>
      <c r="G792" s="115" t="s">
        <v>202</v>
      </c>
      <c r="H792" s="115" t="s">
        <v>202</v>
      </c>
      <c r="I792" s="115" t="s">
        <v>202</v>
      </c>
      <c r="J792" s="115" t="s">
        <v>202</v>
      </c>
      <c r="K792" s="115" t="s">
        <v>202</v>
      </c>
      <c r="L792" s="115" t="s">
        <v>202</v>
      </c>
      <c r="M792" s="115" t="s">
        <v>202</v>
      </c>
      <c r="N792" s="115" t="s">
        <v>202</v>
      </c>
      <c r="O792" s="115" t="s">
        <v>202</v>
      </c>
    </row>
    <row r="793" spans="1:15" x14ac:dyDescent="0.25">
      <c r="A793" s="115">
        <v>336677</v>
      </c>
      <c r="B793" s="115" t="s">
        <v>109</v>
      </c>
      <c r="C793" s="115" t="s">
        <v>202</v>
      </c>
      <c r="D793" s="115" t="s">
        <v>202</v>
      </c>
      <c r="E793" s="115" t="s">
        <v>202</v>
      </c>
      <c r="F793" s="115" t="s">
        <v>202</v>
      </c>
      <c r="G793" s="115" t="s">
        <v>202</v>
      </c>
      <c r="H793" s="115" t="s">
        <v>202</v>
      </c>
      <c r="I793" s="115" t="s">
        <v>202</v>
      </c>
      <c r="J793" s="115" t="s">
        <v>202</v>
      </c>
      <c r="K793" s="115" t="s">
        <v>202</v>
      </c>
      <c r="L793" s="115" t="s">
        <v>202</v>
      </c>
      <c r="M793" s="115" t="s">
        <v>202</v>
      </c>
      <c r="N793" s="115" t="s">
        <v>202</v>
      </c>
      <c r="O793" s="115" t="s">
        <v>202</v>
      </c>
    </row>
    <row r="794" spans="1:15" x14ac:dyDescent="0.25">
      <c r="A794" s="115">
        <v>336684</v>
      </c>
      <c r="B794" s="115" t="s">
        <v>109</v>
      </c>
      <c r="C794" s="115" t="s">
        <v>202</v>
      </c>
      <c r="D794" s="115" t="s">
        <v>202</v>
      </c>
      <c r="E794" s="115" t="s">
        <v>202</v>
      </c>
      <c r="F794" s="115" t="s">
        <v>202</v>
      </c>
      <c r="G794" s="115" t="s">
        <v>202</v>
      </c>
      <c r="H794" s="115" t="s">
        <v>202</v>
      </c>
      <c r="I794" s="115" t="s">
        <v>202</v>
      </c>
      <c r="J794" s="115" t="s">
        <v>202</v>
      </c>
      <c r="K794" s="115" t="s">
        <v>202</v>
      </c>
      <c r="L794" s="115" t="s">
        <v>202</v>
      </c>
      <c r="M794" s="115" t="s">
        <v>202</v>
      </c>
      <c r="N794" s="115" t="s">
        <v>202</v>
      </c>
      <c r="O794" s="115" t="s">
        <v>202</v>
      </c>
    </row>
    <row r="795" spans="1:15" x14ac:dyDescent="0.25">
      <c r="A795" s="115">
        <v>336691</v>
      </c>
      <c r="B795" s="115" t="s">
        <v>109</v>
      </c>
      <c r="C795" s="115" t="s">
        <v>202</v>
      </c>
      <c r="D795" s="115" t="s">
        <v>202</v>
      </c>
      <c r="E795" s="115" t="s">
        <v>202</v>
      </c>
      <c r="F795" s="115" t="s">
        <v>202</v>
      </c>
      <c r="G795" s="115" t="s">
        <v>202</v>
      </c>
      <c r="H795" s="115" t="s">
        <v>202</v>
      </c>
      <c r="I795" s="115" t="s">
        <v>202</v>
      </c>
      <c r="J795" s="115" t="s">
        <v>202</v>
      </c>
      <c r="K795" s="115" t="s">
        <v>202</v>
      </c>
      <c r="L795" s="115" t="s">
        <v>202</v>
      </c>
      <c r="M795" s="115" t="s">
        <v>202</v>
      </c>
      <c r="N795" s="115" t="s">
        <v>202</v>
      </c>
      <c r="O795" s="115" t="s">
        <v>202</v>
      </c>
    </row>
    <row r="796" spans="1:15" x14ac:dyDescent="0.25">
      <c r="A796" s="115">
        <v>336705</v>
      </c>
      <c r="B796" s="115" t="s">
        <v>109</v>
      </c>
      <c r="C796" s="115" t="s">
        <v>202</v>
      </c>
      <c r="D796" s="115" t="s">
        <v>202</v>
      </c>
      <c r="E796" s="115" t="s">
        <v>202</v>
      </c>
      <c r="F796" s="115" t="s">
        <v>202</v>
      </c>
      <c r="G796" s="115" t="s">
        <v>202</v>
      </c>
      <c r="H796" s="115" t="s">
        <v>202</v>
      </c>
      <c r="I796" s="115" t="s">
        <v>202</v>
      </c>
      <c r="J796" s="115" t="s">
        <v>202</v>
      </c>
      <c r="K796" s="115" t="s">
        <v>202</v>
      </c>
      <c r="L796" s="115" t="s">
        <v>202</v>
      </c>
      <c r="M796" s="115" t="s">
        <v>202</v>
      </c>
      <c r="N796" s="115" t="s">
        <v>202</v>
      </c>
      <c r="O796" s="115" t="s">
        <v>202</v>
      </c>
    </row>
    <row r="797" spans="1:15" x14ac:dyDescent="0.25">
      <c r="A797" s="115">
        <v>336706</v>
      </c>
      <c r="B797" s="115" t="s">
        <v>109</v>
      </c>
      <c r="C797" s="115" t="s">
        <v>202</v>
      </c>
      <c r="D797" s="115" t="s">
        <v>202</v>
      </c>
      <c r="E797" s="115" t="s">
        <v>202</v>
      </c>
      <c r="F797" s="115" t="s">
        <v>202</v>
      </c>
      <c r="G797" s="115" t="s">
        <v>202</v>
      </c>
      <c r="H797" s="115" t="s">
        <v>202</v>
      </c>
      <c r="I797" s="115" t="s">
        <v>202</v>
      </c>
      <c r="J797" s="115" t="s">
        <v>202</v>
      </c>
      <c r="K797" s="115" t="s">
        <v>202</v>
      </c>
      <c r="L797" s="115" t="s">
        <v>202</v>
      </c>
      <c r="M797" s="115" t="s">
        <v>202</v>
      </c>
      <c r="N797" s="115" t="s">
        <v>202</v>
      </c>
      <c r="O797" s="115" t="s">
        <v>202</v>
      </c>
    </row>
    <row r="798" spans="1:15" x14ac:dyDescent="0.25">
      <c r="A798" s="115">
        <v>336715</v>
      </c>
      <c r="B798" s="115" t="s">
        <v>109</v>
      </c>
      <c r="C798" s="115" t="s">
        <v>202</v>
      </c>
      <c r="D798" s="115" t="s">
        <v>202</v>
      </c>
      <c r="E798" s="115" t="s">
        <v>202</v>
      </c>
      <c r="F798" s="115" t="s">
        <v>202</v>
      </c>
      <c r="G798" s="115" t="s">
        <v>202</v>
      </c>
      <c r="H798" s="115" t="s">
        <v>202</v>
      </c>
      <c r="I798" s="115" t="s">
        <v>202</v>
      </c>
      <c r="J798" s="115" t="s">
        <v>202</v>
      </c>
      <c r="K798" s="115" t="s">
        <v>202</v>
      </c>
      <c r="L798" s="115" t="s">
        <v>202</v>
      </c>
      <c r="M798" s="115" t="s">
        <v>202</v>
      </c>
      <c r="N798" s="115" t="s">
        <v>202</v>
      </c>
      <c r="O798" s="115" t="s">
        <v>202</v>
      </c>
    </row>
    <row r="799" spans="1:15" x14ac:dyDescent="0.25">
      <c r="A799" s="115">
        <v>336716</v>
      </c>
      <c r="B799" s="115" t="s">
        <v>109</v>
      </c>
      <c r="C799" s="115" t="s">
        <v>202</v>
      </c>
      <c r="D799" s="115" t="s">
        <v>202</v>
      </c>
      <c r="E799" s="115" t="s">
        <v>202</v>
      </c>
      <c r="F799" s="115" t="s">
        <v>202</v>
      </c>
      <c r="G799" s="115" t="s">
        <v>202</v>
      </c>
      <c r="H799" s="115" t="s">
        <v>202</v>
      </c>
      <c r="I799" s="115" t="s">
        <v>202</v>
      </c>
      <c r="J799" s="115" t="s">
        <v>202</v>
      </c>
      <c r="K799" s="115" t="s">
        <v>202</v>
      </c>
      <c r="L799" s="115" t="s">
        <v>202</v>
      </c>
      <c r="M799" s="115" t="s">
        <v>202</v>
      </c>
      <c r="N799" s="115" t="s">
        <v>202</v>
      </c>
      <c r="O799" s="115" t="s">
        <v>202</v>
      </c>
    </row>
    <row r="800" spans="1:15" x14ac:dyDescent="0.25">
      <c r="A800" s="115">
        <v>336722</v>
      </c>
      <c r="B800" s="115" t="s">
        <v>109</v>
      </c>
      <c r="C800" s="115" t="s">
        <v>202</v>
      </c>
      <c r="D800" s="115" t="s">
        <v>202</v>
      </c>
      <c r="E800" s="115" t="s">
        <v>202</v>
      </c>
      <c r="F800" s="115" t="s">
        <v>202</v>
      </c>
      <c r="G800" s="115" t="s">
        <v>202</v>
      </c>
      <c r="H800" s="115" t="s">
        <v>202</v>
      </c>
      <c r="I800" s="115" t="s">
        <v>202</v>
      </c>
      <c r="J800" s="115" t="s">
        <v>202</v>
      </c>
      <c r="K800" s="115" t="s">
        <v>202</v>
      </c>
      <c r="L800" s="115" t="s">
        <v>202</v>
      </c>
      <c r="M800" s="115" t="s">
        <v>202</v>
      </c>
      <c r="N800" s="115" t="s">
        <v>202</v>
      </c>
      <c r="O800" s="115" t="s">
        <v>202</v>
      </c>
    </row>
    <row r="801" spans="1:15" x14ac:dyDescent="0.25">
      <c r="A801" s="115">
        <v>336743</v>
      </c>
      <c r="B801" s="115" t="s">
        <v>109</v>
      </c>
      <c r="C801" s="115" t="s">
        <v>202</v>
      </c>
      <c r="D801" s="115" t="s">
        <v>202</v>
      </c>
      <c r="E801" s="115" t="s">
        <v>202</v>
      </c>
      <c r="F801" s="115" t="s">
        <v>202</v>
      </c>
      <c r="G801" s="115" t="s">
        <v>202</v>
      </c>
      <c r="H801" s="115" t="s">
        <v>202</v>
      </c>
      <c r="I801" s="115" t="s">
        <v>202</v>
      </c>
      <c r="J801" s="115" t="s">
        <v>202</v>
      </c>
      <c r="K801" s="115" t="s">
        <v>202</v>
      </c>
      <c r="L801" s="115" t="s">
        <v>202</v>
      </c>
      <c r="M801" s="115" t="s">
        <v>202</v>
      </c>
      <c r="N801" s="115" t="s">
        <v>202</v>
      </c>
      <c r="O801" s="115" t="s">
        <v>202</v>
      </c>
    </row>
    <row r="802" spans="1:15" x14ac:dyDescent="0.25">
      <c r="A802" s="115">
        <v>337225</v>
      </c>
      <c r="B802" s="115" t="s">
        <v>109</v>
      </c>
      <c r="C802" s="115" t="s">
        <v>202</v>
      </c>
      <c r="D802" s="115" t="s">
        <v>202</v>
      </c>
      <c r="E802" s="115" t="s">
        <v>202</v>
      </c>
      <c r="F802" s="115" t="s">
        <v>202</v>
      </c>
      <c r="G802" s="115" t="s">
        <v>202</v>
      </c>
      <c r="H802" s="115" t="s">
        <v>202</v>
      </c>
      <c r="I802" s="115" t="s">
        <v>202</v>
      </c>
      <c r="J802" s="115" t="s">
        <v>202</v>
      </c>
      <c r="K802" s="115" t="s">
        <v>202</v>
      </c>
      <c r="L802" s="115" t="s">
        <v>202</v>
      </c>
      <c r="M802" s="115" t="s">
        <v>202</v>
      </c>
      <c r="N802" s="115" t="s">
        <v>202</v>
      </c>
      <c r="O802" s="115" t="s">
        <v>202</v>
      </c>
    </row>
    <row r="803" spans="1:15" x14ac:dyDescent="0.25">
      <c r="A803" s="115">
        <v>337227</v>
      </c>
      <c r="B803" s="115" t="s">
        <v>109</v>
      </c>
      <c r="C803" s="115" t="s">
        <v>202</v>
      </c>
      <c r="D803" s="115" t="s">
        <v>202</v>
      </c>
      <c r="E803" s="115" t="s">
        <v>202</v>
      </c>
      <c r="F803" s="115" t="s">
        <v>202</v>
      </c>
      <c r="G803" s="115" t="s">
        <v>202</v>
      </c>
      <c r="H803" s="115" t="s">
        <v>202</v>
      </c>
      <c r="I803" s="115" t="s">
        <v>202</v>
      </c>
      <c r="J803" s="115" t="s">
        <v>202</v>
      </c>
      <c r="K803" s="115" t="s">
        <v>202</v>
      </c>
      <c r="L803" s="115" t="s">
        <v>202</v>
      </c>
      <c r="M803" s="115" t="s">
        <v>202</v>
      </c>
      <c r="N803" s="115" t="s">
        <v>202</v>
      </c>
      <c r="O803" s="115" t="s">
        <v>202</v>
      </c>
    </row>
    <row r="804" spans="1:15" x14ac:dyDescent="0.25">
      <c r="A804" s="115">
        <v>337229</v>
      </c>
      <c r="B804" s="115" t="s">
        <v>109</v>
      </c>
      <c r="C804" s="115" t="s">
        <v>202</v>
      </c>
      <c r="D804" s="115" t="s">
        <v>202</v>
      </c>
      <c r="E804" s="115" t="s">
        <v>202</v>
      </c>
      <c r="F804" s="115" t="s">
        <v>202</v>
      </c>
      <c r="G804" s="115" t="s">
        <v>202</v>
      </c>
      <c r="H804" s="115" t="s">
        <v>202</v>
      </c>
      <c r="I804" s="115" t="s">
        <v>202</v>
      </c>
      <c r="J804" s="115" t="s">
        <v>202</v>
      </c>
      <c r="K804" s="115" t="s">
        <v>202</v>
      </c>
      <c r="L804" s="115" t="s">
        <v>202</v>
      </c>
      <c r="M804" s="115" t="s">
        <v>202</v>
      </c>
      <c r="N804" s="115" t="s">
        <v>202</v>
      </c>
      <c r="O804" s="115" t="s">
        <v>202</v>
      </c>
    </row>
    <row r="805" spans="1:15" x14ac:dyDescent="0.25">
      <c r="A805" s="115">
        <v>337230</v>
      </c>
      <c r="B805" s="115" t="s">
        <v>109</v>
      </c>
      <c r="C805" s="115" t="s">
        <v>202</v>
      </c>
      <c r="D805" s="115" t="s">
        <v>202</v>
      </c>
      <c r="E805" s="115" t="s">
        <v>202</v>
      </c>
      <c r="F805" s="115" t="s">
        <v>202</v>
      </c>
      <c r="G805" s="115" t="s">
        <v>202</v>
      </c>
      <c r="H805" s="115" t="s">
        <v>202</v>
      </c>
      <c r="I805" s="115" t="s">
        <v>202</v>
      </c>
      <c r="J805" s="115" t="s">
        <v>202</v>
      </c>
      <c r="K805" s="115" t="s">
        <v>202</v>
      </c>
      <c r="L805" s="115" t="s">
        <v>202</v>
      </c>
      <c r="M805" s="115" t="s">
        <v>202</v>
      </c>
      <c r="N805" s="115" t="s">
        <v>202</v>
      </c>
      <c r="O805" s="115" t="s">
        <v>202</v>
      </c>
    </row>
    <row r="806" spans="1:15" x14ac:dyDescent="0.25">
      <c r="A806" s="115">
        <v>337234</v>
      </c>
      <c r="B806" s="115" t="s">
        <v>109</v>
      </c>
      <c r="C806" s="115" t="s">
        <v>202</v>
      </c>
      <c r="D806" s="115" t="s">
        <v>202</v>
      </c>
      <c r="E806" s="115" t="s">
        <v>202</v>
      </c>
      <c r="F806" s="115" t="s">
        <v>202</v>
      </c>
      <c r="G806" s="115" t="s">
        <v>202</v>
      </c>
      <c r="H806" s="115" t="s">
        <v>202</v>
      </c>
      <c r="I806" s="115" t="s">
        <v>202</v>
      </c>
      <c r="J806" s="115" t="s">
        <v>202</v>
      </c>
      <c r="K806" s="115" t="s">
        <v>202</v>
      </c>
      <c r="L806" s="115" t="s">
        <v>202</v>
      </c>
      <c r="M806" s="115" t="s">
        <v>202</v>
      </c>
      <c r="N806" s="115" t="s">
        <v>202</v>
      </c>
      <c r="O806" s="115" t="s">
        <v>202</v>
      </c>
    </row>
    <row r="807" spans="1:15" x14ac:dyDescent="0.25">
      <c r="A807" s="115">
        <v>337237</v>
      </c>
      <c r="B807" s="115" t="s">
        <v>109</v>
      </c>
      <c r="C807" s="115" t="s">
        <v>202</v>
      </c>
      <c r="D807" s="115" t="s">
        <v>202</v>
      </c>
      <c r="E807" s="115" t="s">
        <v>202</v>
      </c>
      <c r="F807" s="115" t="s">
        <v>202</v>
      </c>
      <c r="G807" s="115" t="s">
        <v>202</v>
      </c>
      <c r="H807" s="115" t="s">
        <v>202</v>
      </c>
      <c r="I807" s="115" t="s">
        <v>202</v>
      </c>
      <c r="J807" s="115" t="s">
        <v>202</v>
      </c>
      <c r="K807" s="115" t="s">
        <v>202</v>
      </c>
      <c r="L807" s="115" t="s">
        <v>202</v>
      </c>
      <c r="M807" s="115" t="s">
        <v>202</v>
      </c>
      <c r="N807" s="115" t="s">
        <v>202</v>
      </c>
      <c r="O807" s="115" t="s">
        <v>202</v>
      </c>
    </row>
    <row r="808" spans="1:15" x14ac:dyDescent="0.25">
      <c r="A808" s="115">
        <v>337238</v>
      </c>
      <c r="B808" s="115" t="s">
        <v>109</v>
      </c>
      <c r="C808" s="115" t="s">
        <v>202</v>
      </c>
      <c r="D808" s="115" t="s">
        <v>202</v>
      </c>
      <c r="E808" s="115" t="s">
        <v>202</v>
      </c>
      <c r="F808" s="115" t="s">
        <v>202</v>
      </c>
      <c r="G808" s="115" t="s">
        <v>202</v>
      </c>
      <c r="H808" s="115" t="s">
        <v>202</v>
      </c>
      <c r="I808" s="115" t="s">
        <v>202</v>
      </c>
      <c r="J808" s="115" t="s">
        <v>202</v>
      </c>
      <c r="K808" s="115" t="s">
        <v>202</v>
      </c>
      <c r="L808" s="115" t="s">
        <v>202</v>
      </c>
      <c r="M808" s="115" t="s">
        <v>202</v>
      </c>
      <c r="N808" s="115" t="s">
        <v>202</v>
      </c>
      <c r="O808" s="115" t="s">
        <v>202</v>
      </c>
    </row>
    <row r="809" spans="1:15" x14ac:dyDescent="0.25">
      <c r="A809" s="115">
        <v>337239</v>
      </c>
      <c r="B809" s="115" t="s">
        <v>109</v>
      </c>
      <c r="C809" s="115" t="s">
        <v>202</v>
      </c>
      <c r="D809" s="115" t="s">
        <v>202</v>
      </c>
      <c r="E809" s="115" t="s">
        <v>202</v>
      </c>
      <c r="F809" s="115" t="s">
        <v>202</v>
      </c>
      <c r="G809" s="115" t="s">
        <v>202</v>
      </c>
      <c r="H809" s="115" t="s">
        <v>202</v>
      </c>
      <c r="I809" s="115" t="s">
        <v>202</v>
      </c>
      <c r="J809" s="115" t="s">
        <v>202</v>
      </c>
      <c r="K809" s="115" t="s">
        <v>202</v>
      </c>
      <c r="L809" s="115" t="s">
        <v>202</v>
      </c>
      <c r="M809" s="115" t="s">
        <v>202</v>
      </c>
      <c r="N809" s="115" t="s">
        <v>202</v>
      </c>
      <c r="O809" s="115" t="s">
        <v>202</v>
      </c>
    </row>
    <row r="810" spans="1:15" x14ac:dyDescent="0.25">
      <c r="A810" s="115">
        <v>337241</v>
      </c>
      <c r="B810" s="115" t="s">
        <v>109</v>
      </c>
      <c r="C810" s="115" t="s">
        <v>202</v>
      </c>
      <c r="D810" s="115" t="s">
        <v>202</v>
      </c>
      <c r="E810" s="115" t="s">
        <v>202</v>
      </c>
      <c r="F810" s="115" t="s">
        <v>202</v>
      </c>
      <c r="G810" s="115" t="s">
        <v>202</v>
      </c>
      <c r="H810" s="115" t="s">
        <v>202</v>
      </c>
      <c r="I810" s="115" t="s">
        <v>202</v>
      </c>
      <c r="J810" s="115" t="s">
        <v>202</v>
      </c>
      <c r="K810" s="115" t="s">
        <v>202</v>
      </c>
      <c r="L810" s="115" t="s">
        <v>202</v>
      </c>
      <c r="M810" s="115" t="s">
        <v>202</v>
      </c>
      <c r="N810" s="115" t="s">
        <v>202</v>
      </c>
      <c r="O810" s="115" t="s">
        <v>202</v>
      </c>
    </row>
    <row r="811" spans="1:15" x14ac:dyDescent="0.25">
      <c r="A811" s="115">
        <v>337255</v>
      </c>
      <c r="B811" s="115" t="s">
        <v>109</v>
      </c>
      <c r="C811" s="115" t="s">
        <v>202</v>
      </c>
      <c r="D811" s="115" t="s">
        <v>202</v>
      </c>
      <c r="E811" s="115" t="s">
        <v>202</v>
      </c>
      <c r="F811" s="115" t="s">
        <v>202</v>
      </c>
      <c r="G811" s="115" t="s">
        <v>202</v>
      </c>
      <c r="H811" s="115" t="s">
        <v>202</v>
      </c>
      <c r="I811" s="115" t="s">
        <v>202</v>
      </c>
      <c r="J811" s="115" t="s">
        <v>202</v>
      </c>
      <c r="K811" s="115" t="s">
        <v>202</v>
      </c>
      <c r="L811" s="115" t="s">
        <v>202</v>
      </c>
      <c r="M811" s="115" t="s">
        <v>202</v>
      </c>
      <c r="N811" s="115" t="s">
        <v>202</v>
      </c>
      <c r="O811" s="115" t="s">
        <v>202</v>
      </c>
    </row>
    <row r="812" spans="1:15" x14ac:dyDescent="0.25">
      <c r="A812" s="115">
        <v>337283</v>
      </c>
      <c r="B812" s="115" t="s">
        <v>109</v>
      </c>
      <c r="C812" s="115" t="s">
        <v>202</v>
      </c>
      <c r="D812" s="115" t="s">
        <v>202</v>
      </c>
      <c r="E812" s="115" t="s">
        <v>202</v>
      </c>
      <c r="F812" s="115" t="s">
        <v>202</v>
      </c>
      <c r="G812" s="115" t="s">
        <v>202</v>
      </c>
      <c r="H812" s="115" t="s">
        <v>202</v>
      </c>
      <c r="I812" s="115" t="s">
        <v>202</v>
      </c>
      <c r="J812" s="115" t="s">
        <v>202</v>
      </c>
      <c r="K812" s="115" t="s">
        <v>202</v>
      </c>
      <c r="L812" s="115" t="s">
        <v>202</v>
      </c>
      <c r="M812" s="115" t="s">
        <v>202</v>
      </c>
      <c r="N812" s="115" t="s">
        <v>202</v>
      </c>
      <c r="O812" s="115" t="s">
        <v>202</v>
      </c>
    </row>
    <row r="813" spans="1:15" x14ac:dyDescent="0.25">
      <c r="A813" s="115">
        <v>337294</v>
      </c>
      <c r="B813" s="115" t="s">
        <v>109</v>
      </c>
      <c r="C813" s="115" t="s">
        <v>202</v>
      </c>
      <c r="D813" s="115" t="s">
        <v>202</v>
      </c>
      <c r="E813" s="115" t="s">
        <v>202</v>
      </c>
      <c r="F813" s="115" t="s">
        <v>202</v>
      </c>
      <c r="G813" s="115" t="s">
        <v>202</v>
      </c>
      <c r="H813" s="115" t="s">
        <v>202</v>
      </c>
      <c r="I813" s="115" t="s">
        <v>202</v>
      </c>
      <c r="J813" s="115" t="s">
        <v>202</v>
      </c>
      <c r="K813" s="115" t="s">
        <v>202</v>
      </c>
      <c r="L813" s="115" t="s">
        <v>202</v>
      </c>
      <c r="M813" s="115" t="s">
        <v>202</v>
      </c>
      <c r="N813" s="115" t="s">
        <v>202</v>
      </c>
      <c r="O813" s="115" t="s">
        <v>202</v>
      </c>
    </row>
    <row r="814" spans="1:15" x14ac:dyDescent="0.25">
      <c r="A814" s="115">
        <v>335036</v>
      </c>
      <c r="B814" s="115" t="s">
        <v>109</v>
      </c>
      <c r="D814" s="115" t="s">
        <v>202</v>
      </c>
      <c r="E814" s="115" t="s">
        <v>202</v>
      </c>
      <c r="F814" s="115" t="s">
        <v>202</v>
      </c>
      <c r="G814" s="115" t="s">
        <v>202</v>
      </c>
      <c r="H814" s="115" t="s">
        <v>202</v>
      </c>
      <c r="I814" s="115" t="s">
        <v>202</v>
      </c>
      <c r="J814" s="115" t="s">
        <v>202</v>
      </c>
      <c r="K814" s="115" t="s">
        <v>202</v>
      </c>
      <c r="L814" s="115" t="s">
        <v>202</v>
      </c>
      <c r="M814" s="115" t="s">
        <v>202</v>
      </c>
      <c r="N814" s="115" t="s">
        <v>202</v>
      </c>
      <c r="O814" s="115" t="s">
        <v>202</v>
      </c>
    </row>
    <row r="815" spans="1:15" x14ac:dyDescent="0.25">
      <c r="A815" s="115">
        <v>335051</v>
      </c>
      <c r="B815" s="115" t="s">
        <v>109</v>
      </c>
      <c r="C815" s="115" t="s">
        <v>202</v>
      </c>
      <c r="D815" s="115" t="s">
        <v>202</v>
      </c>
      <c r="E815" s="115" t="s">
        <v>202</v>
      </c>
      <c r="F815" s="115" t="s">
        <v>202</v>
      </c>
      <c r="H815" s="115" t="s">
        <v>202</v>
      </c>
      <c r="I815" s="115" t="s">
        <v>202</v>
      </c>
      <c r="J815" s="115" t="s">
        <v>202</v>
      </c>
      <c r="K815" s="115" t="s">
        <v>202</v>
      </c>
      <c r="L815" s="115" t="s">
        <v>202</v>
      </c>
      <c r="M815" s="115" t="s">
        <v>202</v>
      </c>
      <c r="N815" s="115" t="s">
        <v>202</v>
      </c>
      <c r="O815" s="115" t="s">
        <v>202</v>
      </c>
    </row>
    <row r="816" spans="1:15" x14ac:dyDescent="0.25">
      <c r="A816" s="115">
        <v>335052</v>
      </c>
      <c r="B816" s="115" t="s">
        <v>109</v>
      </c>
      <c r="D816" s="115" t="s">
        <v>202</v>
      </c>
      <c r="E816" s="115" t="s">
        <v>202</v>
      </c>
      <c r="F816" s="115" t="s">
        <v>202</v>
      </c>
      <c r="G816" s="115" t="s">
        <v>202</v>
      </c>
      <c r="H816" s="115" t="s">
        <v>202</v>
      </c>
      <c r="I816" s="115" t="s">
        <v>202</v>
      </c>
      <c r="J816" s="115" t="s">
        <v>202</v>
      </c>
      <c r="K816" s="115" t="s">
        <v>202</v>
      </c>
      <c r="L816" s="115" t="s">
        <v>202</v>
      </c>
      <c r="M816" s="115" t="s">
        <v>202</v>
      </c>
      <c r="N816" s="115" t="s">
        <v>202</v>
      </c>
      <c r="O816" s="115" t="s">
        <v>202</v>
      </c>
    </row>
    <row r="817" spans="1:15" x14ac:dyDescent="0.25">
      <c r="A817" s="115">
        <v>335062</v>
      </c>
      <c r="B817" s="115" t="s">
        <v>109</v>
      </c>
      <c r="D817" s="115" t="s">
        <v>202</v>
      </c>
      <c r="E817" s="115" t="s">
        <v>202</v>
      </c>
      <c r="F817" s="115" t="s">
        <v>202</v>
      </c>
      <c r="G817" s="115" t="s">
        <v>202</v>
      </c>
      <c r="H817" s="115" t="s">
        <v>202</v>
      </c>
      <c r="I817" s="115" t="s">
        <v>202</v>
      </c>
      <c r="J817" s="115" t="s">
        <v>202</v>
      </c>
      <c r="K817" s="115" t="s">
        <v>202</v>
      </c>
      <c r="L817" s="115" t="s">
        <v>202</v>
      </c>
      <c r="M817" s="115" t="s">
        <v>202</v>
      </c>
      <c r="N817" s="115" t="s">
        <v>202</v>
      </c>
      <c r="O817" s="115" t="s">
        <v>202</v>
      </c>
    </row>
    <row r="818" spans="1:15" x14ac:dyDescent="0.25">
      <c r="A818" s="115">
        <v>335065</v>
      </c>
      <c r="B818" s="115" t="s">
        <v>109</v>
      </c>
      <c r="D818" s="115" t="s">
        <v>202</v>
      </c>
      <c r="E818" s="115" t="s">
        <v>202</v>
      </c>
      <c r="F818" s="115" t="s">
        <v>202</v>
      </c>
      <c r="G818" s="115" t="s">
        <v>202</v>
      </c>
      <c r="H818" s="115" t="s">
        <v>202</v>
      </c>
      <c r="I818" s="115" t="s">
        <v>202</v>
      </c>
      <c r="J818" s="115" t="s">
        <v>202</v>
      </c>
      <c r="K818" s="115" t="s">
        <v>202</v>
      </c>
      <c r="L818" s="115" t="s">
        <v>202</v>
      </c>
      <c r="M818" s="115" t="s">
        <v>202</v>
      </c>
      <c r="N818" s="115" t="s">
        <v>202</v>
      </c>
      <c r="O818" s="115" t="s">
        <v>202</v>
      </c>
    </row>
    <row r="819" spans="1:15" x14ac:dyDescent="0.25">
      <c r="A819" s="115">
        <v>335114</v>
      </c>
      <c r="B819" s="115" t="s">
        <v>109</v>
      </c>
      <c r="C819" s="115" t="s">
        <v>202</v>
      </c>
      <c r="D819" s="115" t="s">
        <v>202</v>
      </c>
      <c r="E819" s="115" t="s">
        <v>202</v>
      </c>
      <c r="F819" s="115" t="s">
        <v>202</v>
      </c>
      <c r="H819" s="115" t="s">
        <v>202</v>
      </c>
      <c r="I819" s="115" t="s">
        <v>202</v>
      </c>
      <c r="J819" s="115" t="s">
        <v>202</v>
      </c>
      <c r="K819" s="115" t="s">
        <v>202</v>
      </c>
      <c r="L819" s="115" t="s">
        <v>202</v>
      </c>
      <c r="M819" s="115" t="s">
        <v>202</v>
      </c>
      <c r="N819" s="115" t="s">
        <v>202</v>
      </c>
      <c r="O819" s="115" t="s">
        <v>202</v>
      </c>
    </row>
    <row r="820" spans="1:15" x14ac:dyDescent="0.25">
      <c r="A820" s="115">
        <v>335115</v>
      </c>
      <c r="B820" s="115" t="s">
        <v>109</v>
      </c>
      <c r="D820" s="115" t="s">
        <v>202</v>
      </c>
      <c r="E820" s="115" t="s">
        <v>202</v>
      </c>
      <c r="F820" s="115" t="s">
        <v>202</v>
      </c>
      <c r="G820" s="115" t="s">
        <v>202</v>
      </c>
      <c r="H820" s="115" t="s">
        <v>202</v>
      </c>
      <c r="I820" s="115" t="s">
        <v>202</v>
      </c>
      <c r="J820" s="115" t="s">
        <v>202</v>
      </c>
      <c r="K820" s="115" t="s">
        <v>202</v>
      </c>
      <c r="L820" s="115" t="s">
        <v>202</v>
      </c>
      <c r="M820" s="115" t="s">
        <v>202</v>
      </c>
      <c r="N820" s="115" t="s">
        <v>202</v>
      </c>
      <c r="O820" s="115" t="s">
        <v>202</v>
      </c>
    </row>
    <row r="821" spans="1:15" x14ac:dyDescent="0.25">
      <c r="A821" s="115">
        <v>335125</v>
      </c>
      <c r="B821" s="115" t="s">
        <v>109</v>
      </c>
      <c r="C821" s="115" t="s">
        <v>202</v>
      </c>
      <c r="D821" s="115" t="s">
        <v>202</v>
      </c>
      <c r="E821" s="115" t="s">
        <v>202</v>
      </c>
      <c r="F821" s="115" t="s">
        <v>202</v>
      </c>
      <c r="H821" s="115" t="s">
        <v>202</v>
      </c>
      <c r="I821" s="115" t="s">
        <v>202</v>
      </c>
      <c r="J821" s="115" t="s">
        <v>202</v>
      </c>
      <c r="K821" s="115" t="s">
        <v>202</v>
      </c>
      <c r="L821" s="115" t="s">
        <v>202</v>
      </c>
      <c r="M821" s="115" t="s">
        <v>202</v>
      </c>
      <c r="N821" s="115" t="s">
        <v>202</v>
      </c>
      <c r="O821" s="115" t="s">
        <v>202</v>
      </c>
    </row>
    <row r="822" spans="1:15" x14ac:dyDescent="0.25">
      <c r="A822" s="115">
        <v>335141</v>
      </c>
      <c r="B822" s="115" t="s">
        <v>109</v>
      </c>
      <c r="D822" s="115" t="s">
        <v>202</v>
      </c>
      <c r="E822" s="115" t="s">
        <v>202</v>
      </c>
      <c r="F822" s="115" t="s">
        <v>202</v>
      </c>
      <c r="G822" s="115" t="s">
        <v>202</v>
      </c>
      <c r="H822" s="115" t="s">
        <v>202</v>
      </c>
      <c r="I822" s="115" t="s">
        <v>202</v>
      </c>
      <c r="J822" s="115" t="s">
        <v>202</v>
      </c>
      <c r="K822" s="115" t="s">
        <v>202</v>
      </c>
      <c r="L822" s="115" t="s">
        <v>202</v>
      </c>
      <c r="M822" s="115" t="s">
        <v>202</v>
      </c>
      <c r="N822" s="115" t="s">
        <v>202</v>
      </c>
      <c r="O822" s="115" t="s">
        <v>202</v>
      </c>
    </row>
    <row r="823" spans="1:15" x14ac:dyDescent="0.25">
      <c r="A823" s="115">
        <v>335190</v>
      </c>
      <c r="B823" s="115" t="s">
        <v>109</v>
      </c>
      <c r="C823" s="115" t="s">
        <v>202</v>
      </c>
      <c r="D823" s="115" t="s">
        <v>202</v>
      </c>
      <c r="F823" s="115" t="s">
        <v>202</v>
      </c>
      <c r="G823" s="115" t="s">
        <v>202</v>
      </c>
      <c r="H823" s="115" t="s">
        <v>202</v>
      </c>
      <c r="I823" s="115" t="s">
        <v>202</v>
      </c>
      <c r="J823" s="115" t="s">
        <v>202</v>
      </c>
      <c r="K823" s="115" t="s">
        <v>202</v>
      </c>
      <c r="L823" s="115" t="s">
        <v>202</v>
      </c>
      <c r="M823" s="115" t="s">
        <v>202</v>
      </c>
      <c r="N823" s="115" t="s">
        <v>202</v>
      </c>
      <c r="O823" s="115" t="s">
        <v>202</v>
      </c>
    </row>
    <row r="824" spans="1:15" x14ac:dyDescent="0.25">
      <c r="A824" s="115">
        <v>335204</v>
      </c>
      <c r="B824" s="115" t="s">
        <v>109</v>
      </c>
      <c r="C824" s="115" t="s">
        <v>202</v>
      </c>
      <c r="D824" s="115" t="s">
        <v>202</v>
      </c>
      <c r="E824" s="115" t="s">
        <v>202</v>
      </c>
      <c r="F824" s="115" t="s">
        <v>202</v>
      </c>
      <c r="H824" s="115" t="s">
        <v>202</v>
      </c>
      <c r="I824" s="115" t="s">
        <v>202</v>
      </c>
      <c r="J824" s="115" t="s">
        <v>202</v>
      </c>
      <c r="K824" s="115" t="s">
        <v>202</v>
      </c>
      <c r="L824" s="115" t="s">
        <v>202</v>
      </c>
      <c r="M824" s="115" t="s">
        <v>202</v>
      </c>
      <c r="N824" s="115" t="s">
        <v>202</v>
      </c>
      <c r="O824" s="115" t="s">
        <v>202</v>
      </c>
    </row>
    <row r="825" spans="1:15" x14ac:dyDescent="0.25">
      <c r="A825" s="115">
        <v>335236</v>
      </c>
      <c r="B825" s="115" t="s">
        <v>109</v>
      </c>
      <c r="D825" s="115" t="s">
        <v>202</v>
      </c>
      <c r="E825" s="115" t="s">
        <v>202</v>
      </c>
      <c r="F825" s="115" t="s">
        <v>202</v>
      </c>
      <c r="G825" s="115" t="s">
        <v>202</v>
      </c>
      <c r="H825" s="115" t="s">
        <v>202</v>
      </c>
      <c r="I825" s="115" t="s">
        <v>202</v>
      </c>
      <c r="J825" s="115" t="s">
        <v>202</v>
      </c>
      <c r="K825" s="115" t="s">
        <v>202</v>
      </c>
      <c r="L825" s="115" t="s">
        <v>202</v>
      </c>
      <c r="M825" s="115" t="s">
        <v>202</v>
      </c>
      <c r="N825" s="115" t="s">
        <v>202</v>
      </c>
      <c r="O825" s="115" t="s">
        <v>202</v>
      </c>
    </row>
    <row r="826" spans="1:15" x14ac:dyDescent="0.25">
      <c r="A826" s="115">
        <v>335263</v>
      </c>
      <c r="B826" s="115" t="s">
        <v>109</v>
      </c>
      <c r="C826" s="115" t="s">
        <v>202</v>
      </c>
      <c r="E826" s="115" t="s">
        <v>202</v>
      </c>
      <c r="F826" s="115" t="s">
        <v>202</v>
      </c>
      <c r="G826" s="115" t="s">
        <v>202</v>
      </c>
      <c r="H826" s="115" t="s">
        <v>202</v>
      </c>
      <c r="I826" s="115" t="s">
        <v>202</v>
      </c>
      <c r="J826" s="115" t="s">
        <v>202</v>
      </c>
      <c r="K826" s="115" t="s">
        <v>202</v>
      </c>
      <c r="L826" s="115" t="s">
        <v>202</v>
      </c>
      <c r="M826" s="115" t="s">
        <v>202</v>
      </c>
      <c r="N826" s="115" t="s">
        <v>202</v>
      </c>
      <c r="O826" s="115" t="s">
        <v>202</v>
      </c>
    </row>
    <row r="827" spans="1:15" x14ac:dyDescent="0.25">
      <c r="A827" s="115">
        <v>335279</v>
      </c>
      <c r="B827" s="115" t="s">
        <v>109</v>
      </c>
      <c r="D827" s="115" t="s">
        <v>202</v>
      </c>
      <c r="E827" s="115" t="s">
        <v>202</v>
      </c>
      <c r="F827" s="115" t="s">
        <v>202</v>
      </c>
      <c r="G827" s="115" t="s">
        <v>202</v>
      </c>
      <c r="H827" s="115" t="s">
        <v>202</v>
      </c>
      <c r="I827" s="115" t="s">
        <v>202</v>
      </c>
      <c r="J827" s="115" t="s">
        <v>202</v>
      </c>
      <c r="K827" s="115" t="s">
        <v>202</v>
      </c>
      <c r="L827" s="115" t="s">
        <v>202</v>
      </c>
      <c r="M827" s="115" t="s">
        <v>202</v>
      </c>
      <c r="N827" s="115" t="s">
        <v>202</v>
      </c>
      <c r="O827" s="115" t="s">
        <v>202</v>
      </c>
    </row>
    <row r="828" spans="1:15" x14ac:dyDescent="0.25">
      <c r="A828" s="115">
        <v>335287</v>
      </c>
      <c r="B828" s="115" t="s">
        <v>109</v>
      </c>
      <c r="C828" s="115" t="s">
        <v>202</v>
      </c>
      <c r="E828" s="115" t="s">
        <v>202</v>
      </c>
      <c r="F828" s="115" t="s">
        <v>202</v>
      </c>
      <c r="G828" s="115" t="s">
        <v>202</v>
      </c>
      <c r="H828" s="115" t="s">
        <v>202</v>
      </c>
      <c r="I828" s="115" t="s">
        <v>202</v>
      </c>
      <c r="J828" s="115" t="s">
        <v>202</v>
      </c>
      <c r="K828" s="115" t="s">
        <v>202</v>
      </c>
      <c r="L828" s="115" t="s">
        <v>202</v>
      </c>
      <c r="M828" s="115" t="s">
        <v>202</v>
      </c>
      <c r="N828" s="115" t="s">
        <v>202</v>
      </c>
      <c r="O828" s="115" t="s">
        <v>202</v>
      </c>
    </row>
    <row r="829" spans="1:15" x14ac:dyDescent="0.25">
      <c r="A829" s="115">
        <v>335291</v>
      </c>
      <c r="B829" s="115" t="s">
        <v>109</v>
      </c>
      <c r="C829" s="115" t="s">
        <v>202</v>
      </c>
      <c r="D829" s="115" t="s">
        <v>202</v>
      </c>
      <c r="F829" s="115" t="s">
        <v>202</v>
      </c>
      <c r="G829" s="115" t="s">
        <v>202</v>
      </c>
      <c r="H829" s="115" t="s">
        <v>202</v>
      </c>
      <c r="I829" s="115" t="s">
        <v>202</v>
      </c>
      <c r="J829" s="115" t="s">
        <v>202</v>
      </c>
      <c r="K829" s="115" t="s">
        <v>202</v>
      </c>
      <c r="L829" s="115" t="s">
        <v>202</v>
      </c>
      <c r="M829" s="115" t="s">
        <v>202</v>
      </c>
      <c r="N829" s="115" t="s">
        <v>202</v>
      </c>
      <c r="O829" s="115" t="s">
        <v>202</v>
      </c>
    </row>
    <row r="830" spans="1:15" x14ac:dyDescent="0.25">
      <c r="A830" s="115">
        <v>335318</v>
      </c>
      <c r="B830" s="115" t="s">
        <v>109</v>
      </c>
      <c r="D830" s="115" t="s">
        <v>202</v>
      </c>
      <c r="E830" s="115" t="s">
        <v>202</v>
      </c>
      <c r="F830" s="115" t="s">
        <v>202</v>
      </c>
      <c r="G830" s="115" t="s">
        <v>202</v>
      </c>
      <c r="H830" s="115" t="s">
        <v>202</v>
      </c>
      <c r="I830" s="115" t="s">
        <v>202</v>
      </c>
      <c r="J830" s="115" t="s">
        <v>202</v>
      </c>
      <c r="K830" s="115" t="s">
        <v>202</v>
      </c>
      <c r="L830" s="115" t="s">
        <v>202</v>
      </c>
      <c r="M830" s="115" t="s">
        <v>202</v>
      </c>
      <c r="N830" s="115" t="s">
        <v>202</v>
      </c>
      <c r="O830" s="115" t="s">
        <v>202</v>
      </c>
    </row>
    <row r="831" spans="1:15" x14ac:dyDescent="0.25">
      <c r="A831" s="115">
        <v>335322</v>
      </c>
      <c r="B831" s="115" t="s">
        <v>109</v>
      </c>
      <c r="C831" s="115" t="s">
        <v>202</v>
      </c>
      <c r="D831" s="115" t="s">
        <v>202</v>
      </c>
      <c r="E831" s="115" t="s">
        <v>202</v>
      </c>
      <c r="G831" s="115" t="s">
        <v>202</v>
      </c>
      <c r="H831" s="115" t="s">
        <v>202</v>
      </c>
      <c r="I831" s="115" t="s">
        <v>202</v>
      </c>
      <c r="J831" s="115" t="s">
        <v>202</v>
      </c>
      <c r="K831" s="115" t="s">
        <v>202</v>
      </c>
      <c r="L831" s="115" t="s">
        <v>202</v>
      </c>
      <c r="M831" s="115" t="s">
        <v>202</v>
      </c>
      <c r="N831" s="115" t="s">
        <v>202</v>
      </c>
      <c r="O831" s="115" t="s">
        <v>202</v>
      </c>
    </row>
    <row r="832" spans="1:15" x14ac:dyDescent="0.25">
      <c r="A832" s="115">
        <v>335333</v>
      </c>
      <c r="B832" s="115" t="s">
        <v>109</v>
      </c>
      <c r="C832" s="115" t="s">
        <v>202</v>
      </c>
      <c r="E832" s="115" t="s">
        <v>202</v>
      </c>
      <c r="F832" s="115" t="s">
        <v>202</v>
      </c>
      <c r="G832" s="115" t="s">
        <v>202</v>
      </c>
      <c r="H832" s="115" t="s">
        <v>202</v>
      </c>
      <c r="I832" s="115" t="s">
        <v>202</v>
      </c>
      <c r="J832" s="115" t="s">
        <v>202</v>
      </c>
      <c r="K832" s="115" t="s">
        <v>202</v>
      </c>
      <c r="L832" s="115" t="s">
        <v>202</v>
      </c>
      <c r="M832" s="115" t="s">
        <v>202</v>
      </c>
      <c r="N832" s="115" t="s">
        <v>202</v>
      </c>
      <c r="O832" s="115" t="s">
        <v>202</v>
      </c>
    </row>
    <row r="833" spans="1:15" x14ac:dyDescent="0.25">
      <c r="A833" s="115">
        <v>335349</v>
      </c>
      <c r="B833" s="115" t="s">
        <v>109</v>
      </c>
      <c r="C833" s="115" t="s">
        <v>202</v>
      </c>
      <c r="D833" s="115" t="s">
        <v>202</v>
      </c>
      <c r="E833" s="115" t="s">
        <v>202</v>
      </c>
      <c r="F833" s="115" t="s">
        <v>202</v>
      </c>
      <c r="H833" s="115" t="s">
        <v>202</v>
      </c>
      <c r="I833" s="115" t="s">
        <v>202</v>
      </c>
      <c r="J833" s="115" t="s">
        <v>202</v>
      </c>
      <c r="K833" s="115" t="s">
        <v>202</v>
      </c>
      <c r="L833" s="115" t="s">
        <v>202</v>
      </c>
      <c r="M833" s="115" t="s">
        <v>202</v>
      </c>
      <c r="N833" s="115" t="s">
        <v>202</v>
      </c>
      <c r="O833" s="115" t="s">
        <v>202</v>
      </c>
    </row>
    <row r="834" spans="1:15" x14ac:dyDescent="0.25">
      <c r="A834" s="115">
        <v>335369</v>
      </c>
      <c r="B834" s="115" t="s">
        <v>109</v>
      </c>
      <c r="C834" s="115" t="s">
        <v>202</v>
      </c>
      <c r="D834" s="115" t="s">
        <v>202</v>
      </c>
      <c r="E834" s="115" t="s">
        <v>202</v>
      </c>
      <c r="F834" s="115" t="s">
        <v>202</v>
      </c>
      <c r="H834" s="115" t="s">
        <v>202</v>
      </c>
      <c r="I834" s="115" t="s">
        <v>202</v>
      </c>
      <c r="J834" s="115" t="s">
        <v>202</v>
      </c>
      <c r="K834" s="115" t="s">
        <v>202</v>
      </c>
      <c r="L834" s="115" t="s">
        <v>202</v>
      </c>
      <c r="M834" s="115" t="s">
        <v>202</v>
      </c>
      <c r="N834" s="115" t="s">
        <v>202</v>
      </c>
      <c r="O834" s="115" t="s">
        <v>202</v>
      </c>
    </row>
    <row r="835" spans="1:15" x14ac:dyDescent="0.25">
      <c r="A835" s="115">
        <v>335379</v>
      </c>
      <c r="B835" s="115" t="s">
        <v>109</v>
      </c>
      <c r="C835" s="115" t="s">
        <v>202</v>
      </c>
      <c r="D835" s="115" t="s">
        <v>202</v>
      </c>
      <c r="E835" s="115" t="s">
        <v>202</v>
      </c>
      <c r="F835" s="115" t="s">
        <v>202</v>
      </c>
      <c r="H835" s="115" t="s">
        <v>202</v>
      </c>
      <c r="I835" s="115" t="s">
        <v>202</v>
      </c>
      <c r="J835" s="115" t="s">
        <v>202</v>
      </c>
      <c r="K835" s="115" t="s">
        <v>202</v>
      </c>
      <c r="L835" s="115" t="s">
        <v>202</v>
      </c>
      <c r="M835" s="115" t="s">
        <v>202</v>
      </c>
      <c r="N835" s="115" t="s">
        <v>202</v>
      </c>
      <c r="O835" s="115" t="s">
        <v>202</v>
      </c>
    </row>
    <row r="836" spans="1:15" x14ac:dyDescent="0.25">
      <c r="A836" s="115">
        <v>335387</v>
      </c>
      <c r="B836" s="115" t="s">
        <v>109</v>
      </c>
      <c r="D836" s="115" t="s">
        <v>202</v>
      </c>
      <c r="E836" s="115" t="s">
        <v>202</v>
      </c>
      <c r="F836" s="115" t="s">
        <v>202</v>
      </c>
      <c r="G836" s="115" t="s">
        <v>202</v>
      </c>
      <c r="H836" s="115" t="s">
        <v>202</v>
      </c>
      <c r="I836" s="115" t="s">
        <v>202</v>
      </c>
      <c r="J836" s="115" t="s">
        <v>202</v>
      </c>
      <c r="K836" s="115" t="s">
        <v>202</v>
      </c>
      <c r="L836" s="115" t="s">
        <v>202</v>
      </c>
      <c r="M836" s="115" t="s">
        <v>202</v>
      </c>
      <c r="N836" s="115" t="s">
        <v>202</v>
      </c>
      <c r="O836" s="115" t="s">
        <v>202</v>
      </c>
    </row>
    <row r="837" spans="1:15" x14ac:dyDescent="0.25">
      <c r="A837" s="115">
        <v>335388</v>
      </c>
      <c r="B837" s="115" t="s">
        <v>109</v>
      </c>
      <c r="C837" s="115" t="s">
        <v>202</v>
      </c>
      <c r="D837" s="115" t="s">
        <v>202</v>
      </c>
      <c r="E837" s="115" t="s">
        <v>202</v>
      </c>
      <c r="F837" s="115" t="s">
        <v>202</v>
      </c>
      <c r="G837" s="115" t="s">
        <v>202</v>
      </c>
      <c r="I837" s="115" t="s">
        <v>202</v>
      </c>
      <c r="J837" s="115" t="s">
        <v>202</v>
      </c>
      <c r="K837" s="115" t="s">
        <v>202</v>
      </c>
      <c r="L837" s="115" t="s">
        <v>202</v>
      </c>
      <c r="M837" s="115" t="s">
        <v>202</v>
      </c>
      <c r="N837" s="115" t="s">
        <v>202</v>
      </c>
      <c r="O837" s="115" t="s">
        <v>202</v>
      </c>
    </row>
    <row r="838" spans="1:15" x14ac:dyDescent="0.25">
      <c r="A838" s="115">
        <v>335399</v>
      </c>
      <c r="B838" s="115" t="s">
        <v>109</v>
      </c>
      <c r="C838" s="115" t="s">
        <v>202</v>
      </c>
      <c r="E838" s="115" t="s">
        <v>202</v>
      </c>
      <c r="F838" s="115" t="s">
        <v>202</v>
      </c>
      <c r="G838" s="115" t="s">
        <v>202</v>
      </c>
      <c r="H838" s="115" t="s">
        <v>202</v>
      </c>
      <c r="I838" s="115" t="s">
        <v>202</v>
      </c>
      <c r="J838" s="115" t="s">
        <v>202</v>
      </c>
      <c r="K838" s="115" t="s">
        <v>202</v>
      </c>
      <c r="L838" s="115" t="s">
        <v>202</v>
      </c>
      <c r="M838" s="115" t="s">
        <v>202</v>
      </c>
      <c r="N838" s="115" t="s">
        <v>202</v>
      </c>
      <c r="O838" s="115" t="s">
        <v>202</v>
      </c>
    </row>
    <row r="839" spans="1:15" x14ac:dyDescent="0.25">
      <c r="A839" s="115">
        <v>335404</v>
      </c>
      <c r="B839" s="115" t="s">
        <v>109</v>
      </c>
      <c r="C839" s="115" t="s">
        <v>202</v>
      </c>
      <c r="D839" s="115" t="s">
        <v>202</v>
      </c>
      <c r="F839" s="115" t="s">
        <v>202</v>
      </c>
      <c r="G839" s="115" t="s">
        <v>202</v>
      </c>
      <c r="H839" s="115" t="s">
        <v>202</v>
      </c>
      <c r="I839" s="115" t="s">
        <v>202</v>
      </c>
      <c r="J839" s="115" t="s">
        <v>202</v>
      </c>
      <c r="K839" s="115" t="s">
        <v>202</v>
      </c>
      <c r="L839" s="115" t="s">
        <v>202</v>
      </c>
      <c r="M839" s="115" t="s">
        <v>202</v>
      </c>
      <c r="N839" s="115" t="s">
        <v>202</v>
      </c>
      <c r="O839" s="115" t="s">
        <v>202</v>
      </c>
    </row>
    <row r="840" spans="1:15" x14ac:dyDescent="0.25">
      <c r="A840" s="115">
        <v>335412</v>
      </c>
      <c r="B840" s="115" t="s">
        <v>109</v>
      </c>
      <c r="C840" s="115" t="s">
        <v>202</v>
      </c>
      <c r="E840" s="115" t="s">
        <v>202</v>
      </c>
      <c r="F840" s="115" t="s">
        <v>202</v>
      </c>
      <c r="G840" s="115" t="s">
        <v>202</v>
      </c>
      <c r="H840" s="115" t="s">
        <v>202</v>
      </c>
      <c r="I840" s="115" t="s">
        <v>202</v>
      </c>
      <c r="J840" s="115" t="s">
        <v>202</v>
      </c>
      <c r="K840" s="115" t="s">
        <v>202</v>
      </c>
      <c r="L840" s="115" t="s">
        <v>202</v>
      </c>
      <c r="M840" s="115" t="s">
        <v>202</v>
      </c>
      <c r="N840" s="115" t="s">
        <v>202</v>
      </c>
      <c r="O840" s="115" t="s">
        <v>202</v>
      </c>
    </row>
    <row r="841" spans="1:15" x14ac:dyDescent="0.25">
      <c r="A841" s="115">
        <v>335417</v>
      </c>
      <c r="B841" s="115" t="s">
        <v>109</v>
      </c>
      <c r="D841" s="115" t="s">
        <v>202</v>
      </c>
      <c r="E841" s="115" t="s">
        <v>202</v>
      </c>
      <c r="F841" s="115" t="s">
        <v>202</v>
      </c>
      <c r="G841" s="115" t="s">
        <v>202</v>
      </c>
      <c r="H841" s="115" t="s">
        <v>202</v>
      </c>
      <c r="I841" s="115" t="s">
        <v>202</v>
      </c>
      <c r="J841" s="115" t="s">
        <v>202</v>
      </c>
      <c r="K841" s="115" t="s">
        <v>202</v>
      </c>
      <c r="L841" s="115" t="s">
        <v>202</v>
      </c>
      <c r="M841" s="115" t="s">
        <v>202</v>
      </c>
      <c r="N841" s="115" t="s">
        <v>202</v>
      </c>
      <c r="O841" s="115" t="s">
        <v>202</v>
      </c>
    </row>
    <row r="842" spans="1:15" x14ac:dyDescent="0.25">
      <c r="A842" s="115">
        <v>335428</v>
      </c>
      <c r="B842" s="115" t="s">
        <v>109</v>
      </c>
      <c r="D842" s="115" t="s">
        <v>202</v>
      </c>
      <c r="E842" s="115" t="s">
        <v>202</v>
      </c>
      <c r="F842" s="115" t="s">
        <v>202</v>
      </c>
      <c r="G842" s="115" t="s">
        <v>202</v>
      </c>
      <c r="H842" s="115" t="s">
        <v>202</v>
      </c>
      <c r="I842" s="115" t="s">
        <v>202</v>
      </c>
      <c r="J842" s="115" t="s">
        <v>202</v>
      </c>
      <c r="K842" s="115" t="s">
        <v>202</v>
      </c>
      <c r="L842" s="115" t="s">
        <v>202</v>
      </c>
      <c r="M842" s="115" t="s">
        <v>202</v>
      </c>
      <c r="N842" s="115" t="s">
        <v>202</v>
      </c>
      <c r="O842" s="115" t="s">
        <v>202</v>
      </c>
    </row>
    <row r="843" spans="1:15" x14ac:dyDescent="0.25">
      <c r="A843" s="115">
        <v>335443</v>
      </c>
      <c r="B843" s="115" t="s">
        <v>109</v>
      </c>
      <c r="C843" s="115" t="s">
        <v>202</v>
      </c>
      <c r="D843" s="115" t="s">
        <v>202</v>
      </c>
      <c r="F843" s="115" t="s">
        <v>202</v>
      </c>
      <c r="G843" s="115" t="s">
        <v>202</v>
      </c>
      <c r="H843" s="115" t="s">
        <v>202</v>
      </c>
      <c r="I843" s="115" t="s">
        <v>202</v>
      </c>
      <c r="J843" s="115" t="s">
        <v>202</v>
      </c>
      <c r="K843" s="115" t="s">
        <v>202</v>
      </c>
      <c r="L843" s="115" t="s">
        <v>202</v>
      </c>
      <c r="M843" s="115" t="s">
        <v>202</v>
      </c>
      <c r="N843" s="115" t="s">
        <v>202</v>
      </c>
      <c r="O843" s="115" t="s">
        <v>202</v>
      </c>
    </row>
    <row r="844" spans="1:15" x14ac:dyDescent="0.25">
      <c r="A844" s="115">
        <v>335462</v>
      </c>
      <c r="B844" s="115" t="s">
        <v>109</v>
      </c>
      <c r="D844" s="115" t="s">
        <v>202</v>
      </c>
      <c r="E844" s="115" t="s">
        <v>202</v>
      </c>
      <c r="F844" s="115" t="s">
        <v>202</v>
      </c>
      <c r="G844" s="115" t="s">
        <v>202</v>
      </c>
      <c r="H844" s="115" t="s">
        <v>202</v>
      </c>
      <c r="I844" s="115" t="s">
        <v>202</v>
      </c>
      <c r="J844" s="115" t="s">
        <v>202</v>
      </c>
      <c r="K844" s="115" t="s">
        <v>202</v>
      </c>
      <c r="L844" s="115" t="s">
        <v>202</v>
      </c>
      <c r="M844" s="115" t="s">
        <v>202</v>
      </c>
      <c r="N844" s="115" t="s">
        <v>202</v>
      </c>
      <c r="O844" s="115" t="s">
        <v>202</v>
      </c>
    </row>
    <row r="845" spans="1:15" x14ac:dyDescent="0.25">
      <c r="A845" s="115">
        <v>335485</v>
      </c>
      <c r="B845" s="115" t="s">
        <v>109</v>
      </c>
      <c r="C845" s="115" t="s">
        <v>202</v>
      </c>
      <c r="D845" s="115" t="s">
        <v>202</v>
      </c>
      <c r="E845" s="115" t="s">
        <v>202</v>
      </c>
      <c r="G845" s="115" t="s">
        <v>202</v>
      </c>
      <c r="H845" s="115" t="s">
        <v>202</v>
      </c>
      <c r="I845" s="115" t="s">
        <v>202</v>
      </c>
      <c r="J845" s="115" t="s">
        <v>202</v>
      </c>
      <c r="K845" s="115" t="s">
        <v>202</v>
      </c>
      <c r="L845" s="115" t="s">
        <v>202</v>
      </c>
      <c r="M845" s="115" t="s">
        <v>202</v>
      </c>
      <c r="N845" s="115" t="s">
        <v>202</v>
      </c>
      <c r="O845" s="115" t="s">
        <v>202</v>
      </c>
    </row>
    <row r="846" spans="1:15" x14ac:dyDescent="0.25">
      <c r="A846" s="115">
        <v>335490</v>
      </c>
      <c r="B846" s="115" t="s">
        <v>109</v>
      </c>
      <c r="C846" s="115" t="s">
        <v>202</v>
      </c>
      <c r="D846" s="115" t="s">
        <v>202</v>
      </c>
      <c r="E846" s="115" t="s">
        <v>202</v>
      </c>
      <c r="F846" s="115" t="s">
        <v>202</v>
      </c>
      <c r="G846" s="115" t="s">
        <v>202</v>
      </c>
      <c r="H846" s="115" t="s">
        <v>202</v>
      </c>
      <c r="J846" s="115" t="s">
        <v>202</v>
      </c>
      <c r="K846" s="115" t="s">
        <v>202</v>
      </c>
      <c r="L846" s="115" t="s">
        <v>202</v>
      </c>
      <c r="M846" s="115" t="s">
        <v>202</v>
      </c>
      <c r="N846" s="115" t="s">
        <v>202</v>
      </c>
      <c r="O846" s="115" t="s">
        <v>202</v>
      </c>
    </row>
    <row r="847" spans="1:15" x14ac:dyDescent="0.25">
      <c r="A847" s="115">
        <v>335522</v>
      </c>
      <c r="B847" s="115" t="s">
        <v>109</v>
      </c>
      <c r="D847" s="115" t="s">
        <v>202</v>
      </c>
      <c r="E847" s="115" t="s">
        <v>202</v>
      </c>
      <c r="F847" s="115" t="s">
        <v>202</v>
      </c>
      <c r="G847" s="115" t="s">
        <v>202</v>
      </c>
      <c r="H847" s="115" t="s">
        <v>202</v>
      </c>
      <c r="I847" s="115" t="s">
        <v>202</v>
      </c>
      <c r="J847" s="115" t="s">
        <v>202</v>
      </c>
      <c r="K847" s="115" t="s">
        <v>202</v>
      </c>
      <c r="L847" s="115" t="s">
        <v>202</v>
      </c>
      <c r="M847" s="115" t="s">
        <v>202</v>
      </c>
      <c r="N847" s="115" t="s">
        <v>202</v>
      </c>
      <c r="O847" s="115" t="s">
        <v>202</v>
      </c>
    </row>
    <row r="848" spans="1:15" x14ac:dyDescent="0.25">
      <c r="A848" s="115">
        <v>335548</v>
      </c>
      <c r="B848" s="115" t="s">
        <v>109</v>
      </c>
      <c r="D848" s="115" t="s">
        <v>202</v>
      </c>
      <c r="E848" s="115" t="s">
        <v>202</v>
      </c>
      <c r="F848" s="115" t="s">
        <v>202</v>
      </c>
      <c r="G848" s="115" t="s">
        <v>202</v>
      </c>
      <c r="H848" s="115" t="s">
        <v>202</v>
      </c>
      <c r="I848" s="115" t="s">
        <v>202</v>
      </c>
      <c r="J848" s="115" t="s">
        <v>202</v>
      </c>
      <c r="K848" s="115" t="s">
        <v>202</v>
      </c>
      <c r="L848" s="115" t="s">
        <v>202</v>
      </c>
      <c r="M848" s="115" t="s">
        <v>202</v>
      </c>
      <c r="N848" s="115" t="s">
        <v>202</v>
      </c>
      <c r="O848" s="115" t="s">
        <v>202</v>
      </c>
    </row>
    <row r="849" spans="1:15" x14ac:dyDescent="0.25">
      <c r="A849" s="115">
        <v>335559</v>
      </c>
      <c r="B849" s="115" t="s">
        <v>109</v>
      </c>
      <c r="C849" s="115" t="s">
        <v>202</v>
      </c>
      <c r="D849" s="115" t="s">
        <v>202</v>
      </c>
      <c r="E849" s="115" t="s">
        <v>202</v>
      </c>
      <c r="F849" s="115" t="s">
        <v>202</v>
      </c>
      <c r="G849" s="115" t="s">
        <v>202</v>
      </c>
      <c r="H849" s="115" t="s">
        <v>202</v>
      </c>
      <c r="J849" s="115" t="s">
        <v>202</v>
      </c>
      <c r="K849" s="115" t="s">
        <v>202</v>
      </c>
      <c r="L849" s="115" t="s">
        <v>202</v>
      </c>
      <c r="M849" s="115" t="s">
        <v>202</v>
      </c>
      <c r="N849" s="115" t="s">
        <v>202</v>
      </c>
      <c r="O849" s="115" t="s">
        <v>202</v>
      </c>
    </row>
    <row r="850" spans="1:15" x14ac:dyDescent="0.25">
      <c r="A850" s="115">
        <v>335601</v>
      </c>
      <c r="B850" s="115" t="s">
        <v>109</v>
      </c>
      <c r="D850" s="115" t="s">
        <v>202</v>
      </c>
      <c r="E850" s="115" t="s">
        <v>202</v>
      </c>
      <c r="F850" s="115" t="s">
        <v>202</v>
      </c>
      <c r="G850" s="115" t="s">
        <v>202</v>
      </c>
      <c r="H850" s="115" t="s">
        <v>202</v>
      </c>
      <c r="I850" s="115" t="s">
        <v>202</v>
      </c>
      <c r="J850" s="115" t="s">
        <v>202</v>
      </c>
      <c r="K850" s="115" t="s">
        <v>202</v>
      </c>
      <c r="L850" s="115" t="s">
        <v>202</v>
      </c>
      <c r="M850" s="115" t="s">
        <v>202</v>
      </c>
      <c r="N850" s="115" t="s">
        <v>202</v>
      </c>
      <c r="O850" s="115" t="s">
        <v>202</v>
      </c>
    </row>
    <row r="851" spans="1:15" x14ac:dyDescent="0.25">
      <c r="A851" s="115">
        <v>335614</v>
      </c>
      <c r="B851" s="115" t="s">
        <v>109</v>
      </c>
      <c r="D851" s="115" t="s">
        <v>202</v>
      </c>
      <c r="E851" s="115" t="s">
        <v>202</v>
      </c>
      <c r="F851" s="115" t="s">
        <v>202</v>
      </c>
      <c r="G851" s="115" t="s">
        <v>202</v>
      </c>
      <c r="H851" s="115" t="s">
        <v>202</v>
      </c>
      <c r="I851" s="115" t="s">
        <v>202</v>
      </c>
      <c r="J851" s="115" t="s">
        <v>202</v>
      </c>
      <c r="K851" s="115" t="s">
        <v>202</v>
      </c>
      <c r="L851" s="115" t="s">
        <v>202</v>
      </c>
      <c r="M851" s="115" t="s">
        <v>202</v>
      </c>
      <c r="N851" s="115" t="s">
        <v>202</v>
      </c>
      <c r="O851" s="115" t="s">
        <v>202</v>
      </c>
    </row>
    <row r="852" spans="1:15" x14ac:dyDescent="0.25">
      <c r="A852" s="115">
        <v>335628</v>
      </c>
      <c r="B852" s="115" t="s">
        <v>109</v>
      </c>
      <c r="C852" s="115" t="s">
        <v>202</v>
      </c>
      <c r="D852" s="115" t="s">
        <v>202</v>
      </c>
      <c r="E852" s="115" t="s">
        <v>202</v>
      </c>
      <c r="F852" s="115" t="s">
        <v>202</v>
      </c>
      <c r="G852" s="115" t="s">
        <v>202</v>
      </c>
      <c r="H852" s="115" t="s">
        <v>202</v>
      </c>
      <c r="J852" s="115" t="s">
        <v>202</v>
      </c>
      <c r="K852" s="115" t="s">
        <v>202</v>
      </c>
      <c r="L852" s="115" t="s">
        <v>202</v>
      </c>
      <c r="M852" s="115" t="s">
        <v>202</v>
      </c>
      <c r="N852" s="115" t="s">
        <v>202</v>
      </c>
      <c r="O852" s="115" t="s">
        <v>202</v>
      </c>
    </row>
    <row r="853" spans="1:15" x14ac:dyDescent="0.25">
      <c r="A853" s="115">
        <v>335681</v>
      </c>
      <c r="B853" s="115" t="s">
        <v>109</v>
      </c>
      <c r="C853" s="115" t="s">
        <v>202</v>
      </c>
      <c r="D853" s="115" t="s">
        <v>202</v>
      </c>
      <c r="E853" s="115" t="s">
        <v>202</v>
      </c>
      <c r="F853" s="115" t="s">
        <v>202</v>
      </c>
      <c r="H853" s="115" t="s">
        <v>202</v>
      </c>
      <c r="I853" s="115" t="s">
        <v>202</v>
      </c>
      <c r="J853" s="115" t="s">
        <v>202</v>
      </c>
      <c r="K853" s="115" t="s">
        <v>202</v>
      </c>
      <c r="L853" s="115" t="s">
        <v>202</v>
      </c>
      <c r="M853" s="115" t="s">
        <v>202</v>
      </c>
      <c r="N853" s="115" t="s">
        <v>202</v>
      </c>
      <c r="O853" s="115" t="s">
        <v>202</v>
      </c>
    </row>
    <row r="854" spans="1:15" x14ac:dyDescent="0.25">
      <c r="A854" s="115">
        <v>335715</v>
      </c>
      <c r="B854" s="115" t="s">
        <v>109</v>
      </c>
      <c r="C854" s="115" t="s">
        <v>202</v>
      </c>
      <c r="D854" s="115" t="s">
        <v>202</v>
      </c>
      <c r="E854" s="115" t="s">
        <v>202</v>
      </c>
      <c r="F854" s="115" t="s">
        <v>202</v>
      </c>
      <c r="G854" s="115" t="s">
        <v>202</v>
      </c>
      <c r="H854" s="115" t="s">
        <v>202</v>
      </c>
      <c r="J854" s="115" t="s">
        <v>202</v>
      </c>
      <c r="K854" s="115" t="s">
        <v>202</v>
      </c>
      <c r="L854" s="115" t="s">
        <v>202</v>
      </c>
      <c r="M854" s="115" t="s">
        <v>202</v>
      </c>
      <c r="N854" s="115" t="s">
        <v>202</v>
      </c>
      <c r="O854" s="115" t="s">
        <v>202</v>
      </c>
    </row>
    <row r="855" spans="1:15" x14ac:dyDescent="0.25">
      <c r="A855" s="115">
        <v>335717</v>
      </c>
      <c r="B855" s="115" t="s">
        <v>109</v>
      </c>
      <c r="C855" s="115" t="s">
        <v>202</v>
      </c>
      <c r="D855" s="115" t="s">
        <v>202</v>
      </c>
      <c r="E855" s="115" t="s">
        <v>202</v>
      </c>
      <c r="F855" s="115" t="s">
        <v>202</v>
      </c>
      <c r="G855" s="115" t="s">
        <v>202</v>
      </c>
      <c r="H855" s="115" t="s">
        <v>202</v>
      </c>
      <c r="J855" s="115" t="s">
        <v>202</v>
      </c>
      <c r="K855" s="115" t="s">
        <v>202</v>
      </c>
      <c r="L855" s="115" t="s">
        <v>202</v>
      </c>
      <c r="M855" s="115" t="s">
        <v>202</v>
      </c>
      <c r="N855" s="115" t="s">
        <v>202</v>
      </c>
      <c r="O855" s="115" t="s">
        <v>202</v>
      </c>
    </row>
    <row r="856" spans="1:15" x14ac:dyDescent="0.25">
      <c r="A856" s="115">
        <v>335786</v>
      </c>
      <c r="B856" s="115" t="s">
        <v>109</v>
      </c>
      <c r="D856" s="115" t="s">
        <v>202</v>
      </c>
      <c r="E856" s="115" t="s">
        <v>202</v>
      </c>
      <c r="F856" s="115" t="s">
        <v>202</v>
      </c>
      <c r="G856" s="115" t="s">
        <v>202</v>
      </c>
      <c r="H856" s="115" t="s">
        <v>202</v>
      </c>
      <c r="I856" s="115" t="s">
        <v>202</v>
      </c>
      <c r="J856" s="115" t="s">
        <v>202</v>
      </c>
      <c r="K856" s="115" t="s">
        <v>202</v>
      </c>
      <c r="L856" s="115" t="s">
        <v>202</v>
      </c>
      <c r="M856" s="115" t="s">
        <v>202</v>
      </c>
      <c r="N856" s="115" t="s">
        <v>202</v>
      </c>
      <c r="O856" s="115" t="s">
        <v>202</v>
      </c>
    </row>
    <row r="857" spans="1:15" x14ac:dyDescent="0.25">
      <c r="A857" s="115">
        <v>335802</v>
      </c>
      <c r="B857" s="115" t="s">
        <v>109</v>
      </c>
      <c r="C857" s="115" t="s">
        <v>202</v>
      </c>
      <c r="D857" s="115" t="s">
        <v>202</v>
      </c>
      <c r="E857" s="115" t="s">
        <v>202</v>
      </c>
      <c r="F857" s="115" t="s">
        <v>202</v>
      </c>
      <c r="H857" s="115" t="s">
        <v>202</v>
      </c>
      <c r="I857" s="115" t="s">
        <v>202</v>
      </c>
      <c r="J857" s="115" t="s">
        <v>202</v>
      </c>
      <c r="K857" s="115" t="s">
        <v>202</v>
      </c>
      <c r="L857" s="115" t="s">
        <v>202</v>
      </c>
      <c r="M857" s="115" t="s">
        <v>202</v>
      </c>
      <c r="N857" s="115" t="s">
        <v>202</v>
      </c>
      <c r="O857" s="115" t="s">
        <v>202</v>
      </c>
    </row>
    <row r="858" spans="1:15" x14ac:dyDescent="0.25">
      <c r="A858" s="115">
        <v>335809</v>
      </c>
      <c r="B858" s="115" t="s">
        <v>109</v>
      </c>
      <c r="C858" s="115" t="s">
        <v>202</v>
      </c>
      <c r="D858" s="115" t="s">
        <v>202</v>
      </c>
      <c r="F858" s="115" t="s">
        <v>202</v>
      </c>
      <c r="G858" s="115" t="s">
        <v>202</v>
      </c>
      <c r="H858" s="115" t="s">
        <v>202</v>
      </c>
      <c r="I858" s="115" t="s">
        <v>202</v>
      </c>
      <c r="J858" s="115" t="s">
        <v>202</v>
      </c>
      <c r="K858" s="115" t="s">
        <v>202</v>
      </c>
      <c r="L858" s="115" t="s">
        <v>202</v>
      </c>
      <c r="M858" s="115" t="s">
        <v>202</v>
      </c>
      <c r="N858" s="115" t="s">
        <v>202</v>
      </c>
      <c r="O858" s="115" t="s">
        <v>202</v>
      </c>
    </row>
    <row r="859" spans="1:15" x14ac:dyDescent="0.25">
      <c r="A859" s="115">
        <v>335822</v>
      </c>
      <c r="B859" s="115" t="s">
        <v>109</v>
      </c>
      <c r="C859" s="115" t="s">
        <v>202</v>
      </c>
      <c r="D859" s="115" t="s">
        <v>202</v>
      </c>
      <c r="F859" s="115" t="s">
        <v>202</v>
      </c>
      <c r="G859" s="115" t="s">
        <v>202</v>
      </c>
      <c r="H859" s="115" t="s">
        <v>202</v>
      </c>
      <c r="I859" s="115" t="s">
        <v>202</v>
      </c>
      <c r="J859" s="115" t="s">
        <v>202</v>
      </c>
      <c r="K859" s="115" t="s">
        <v>202</v>
      </c>
      <c r="L859" s="115" t="s">
        <v>202</v>
      </c>
      <c r="M859" s="115" t="s">
        <v>202</v>
      </c>
      <c r="N859" s="115" t="s">
        <v>202</v>
      </c>
      <c r="O859" s="115" t="s">
        <v>202</v>
      </c>
    </row>
    <row r="860" spans="1:15" x14ac:dyDescent="0.25">
      <c r="A860" s="115">
        <v>335824</v>
      </c>
      <c r="B860" s="115" t="s">
        <v>109</v>
      </c>
      <c r="C860" s="115" t="s">
        <v>202</v>
      </c>
      <c r="D860" s="115" t="s">
        <v>202</v>
      </c>
      <c r="E860" s="115" t="s">
        <v>202</v>
      </c>
      <c r="F860" s="115" t="s">
        <v>202</v>
      </c>
      <c r="G860" s="115" t="s">
        <v>202</v>
      </c>
      <c r="H860" s="115" t="s">
        <v>202</v>
      </c>
      <c r="J860" s="115" t="s">
        <v>202</v>
      </c>
      <c r="K860" s="115" t="s">
        <v>202</v>
      </c>
      <c r="L860" s="115" t="s">
        <v>202</v>
      </c>
      <c r="M860" s="115" t="s">
        <v>202</v>
      </c>
      <c r="N860" s="115" t="s">
        <v>202</v>
      </c>
      <c r="O860" s="115" t="s">
        <v>202</v>
      </c>
    </row>
    <row r="861" spans="1:15" x14ac:dyDescent="0.25">
      <c r="A861" s="115">
        <v>335837</v>
      </c>
      <c r="B861" s="115" t="s">
        <v>109</v>
      </c>
      <c r="C861" s="115" t="s">
        <v>202</v>
      </c>
      <c r="D861" s="115" t="s">
        <v>202</v>
      </c>
      <c r="E861" s="115" t="s">
        <v>202</v>
      </c>
      <c r="F861" s="115" t="s">
        <v>202</v>
      </c>
      <c r="G861" s="115" t="s">
        <v>202</v>
      </c>
      <c r="I861" s="115" t="s">
        <v>202</v>
      </c>
      <c r="J861" s="115" t="s">
        <v>202</v>
      </c>
      <c r="K861" s="115" t="s">
        <v>202</v>
      </c>
      <c r="L861" s="115" t="s">
        <v>202</v>
      </c>
      <c r="M861" s="115" t="s">
        <v>202</v>
      </c>
      <c r="N861" s="115" t="s">
        <v>202</v>
      </c>
      <c r="O861" s="115" t="s">
        <v>202</v>
      </c>
    </row>
    <row r="862" spans="1:15" x14ac:dyDescent="0.25">
      <c r="A862" s="115">
        <v>335844</v>
      </c>
      <c r="B862" s="115" t="s">
        <v>109</v>
      </c>
      <c r="C862" s="115" t="s">
        <v>202</v>
      </c>
      <c r="D862" s="115" t="s">
        <v>202</v>
      </c>
      <c r="F862" s="115" t="s">
        <v>202</v>
      </c>
      <c r="G862" s="115" t="s">
        <v>202</v>
      </c>
      <c r="H862" s="115" t="s">
        <v>202</v>
      </c>
      <c r="I862" s="115" t="s">
        <v>202</v>
      </c>
      <c r="J862" s="115" t="s">
        <v>202</v>
      </c>
      <c r="K862" s="115" t="s">
        <v>202</v>
      </c>
      <c r="L862" s="115" t="s">
        <v>202</v>
      </c>
      <c r="M862" s="115" t="s">
        <v>202</v>
      </c>
      <c r="N862" s="115" t="s">
        <v>202</v>
      </c>
      <c r="O862" s="115" t="s">
        <v>202</v>
      </c>
    </row>
    <row r="863" spans="1:15" x14ac:dyDescent="0.25">
      <c r="A863" s="115">
        <v>335864</v>
      </c>
      <c r="B863" s="115" t="s">
        <v>109</v>
      </c>
      <c r="C863" s="115" t="s">
        <v>202</v>
      </c>
      <c r="E863" s="115" t="s">
        <v>202</v>
      </c>
      <c r="F863" s="115" t="s">
        <v>202</v>
      </c>
      <c r="G863" s="115" t="s">
        <v>202</v>
      </c>
      <c r="H863" s="115" t="s">
        <v>202</v>
      </c>
      <c r="I863" s="115" t="s">
        <v>202</v>
      </c>
      <c r="J863" s="115" t="s">
        <v>202</v>
      </c>
      <c r="K863" s="115" t="s">
        <v>202</v>
      </c>
      <c r="L863" s="115" t="s">
        <v>202</v>
      </c>
      <c r="M863" s="115" t="s">
        <v>202</v>
      </c>
      <c r="N863" s="115" t="s">
        <v>202</v>
      </c>
      <c r="O863" s="115" t="s">
        <v>202</v>
      </c>
    </row>
    <row r="864" spans="1:15" x14ac:dyDescent="0.25">
      <c r="A864" s="115">
        <v>335871</v>
      </c>
      <c r="B864" s="115" t="s">
        <v>109</v>
      </c>
      <c r="C864" s="115" t="s">
        <v>202</v>
      </c>
      <c r="D864" s="115" t="s">
        <v>202</v>
      </c>
      <c r="E864" s="115" t="s">
        <v>202</v>
      </c>
      <c r="F864" s="115" t="s">
        <v>202</v>
      </c>
      <c r="H864" s="115" t="s">
        <v>202</v>
      </c>
      <c r="I864" s="115" t="s">
        <v>202</v>
      </c>
      <c r="J864" s="115" t="s">
        <v>202</v>
      </c>
      <c r="K864" s="115" t="s">
        <v>202</v>
      </c>
      <c r="L864" s="115" t="s">
        <v>202</v>
      </c>
      <c r="M864" s="115" t="s">
        <v>202</v>
      </c>
      <c r="N864" s="115" t="s">
        <v>202</v>
      </c>
      <c r="O864" s="115" t="s">
        <v>202</v>
      </c>
    </row>
    <row r="865" spans="1:15" x14ac:dyDescent="0.25">
      <c r="A865" s="115">
        <v>335872</v>
      </c>
      <c r="B865" s="115" t="s">
        <v>109</v>
      </c>
      <c r="C865" s="115" t="s">
        <v>202</v>
      </c>
      <c r="D865" s="115" t="s">
        <v>202</v>
      </c>
      <c r="E865" s="115" t="s">
        <v>202</v>
      </c>
      <c r="F865" s="115" t="s">
        <v>202</v>
      </c>
      <c r="G865" s="115" t="s">
        <v>202</v>
      </c>
      <c r="H865" s="115" t="s">
        <v>202</v>
      </c>
      <c r="I865" s="115" t="s">
        <v>202</v>
      </c>
      <c r="J865" s="115" t="s">
        <v>202</v>
      </c>
      <c r="K865" s="115" t="s">
        <v>202</v>
      </c>
      <c r="L865" s="115" t="s">
        <v>202</v>
      </c>
      <c r="N865" s="115" t="s">
        <v>202</v>
      </c>
      <c r="O865" s="115" t="s">
        <v>202</v>
      </c>
    </row>
    <row r="866" spans="1:15" x14ac:dyDescent="0.25">
      <c r="A866" s="115">
        <v>335873</v>
      </c>
      <c r="B866" s="115" t="s">
        <v>109</v>
      </c>
      <c r="C866" s="115" t="s">
        <v>202</v>
      </c>
      <c r="D866" s="115" t="s">
        <v>202</v>
      </c>
      <c r="E866" s="115" t="s">
        <v>202</v>
      </c>
      <c r="F866" s="115" t="s">
        <v>202</v>
      </c>
      <c r="H866" s="115" t="s">
        <v>202</v>
      </c>
      <c r="I866" s="115" t="s">
        <v>202</v>
      </c>
      <c r="J866" s="115" t="s">
        <v>202</v>
      </c>
      <c r="K866" s="115" t="s">
        <v>202</v>
      </c>
      <c r="L866" s="115" t="s">
        <v>202</v>
      </c>
      <c r="M866" s="115" t="s">
        <v>202</v>
      </c>
      <c r="N866" s="115" t="s">
        <v>202</v>
      </c>
      <c r="O866" s="115" t="s">
        <v>202</v>
      </c>
    </row>
    <row r="867" spans="1:15" x14ac:dyDescent="0.25">
      <c r="A867" s="115">
        <v>335888</v>
      </c>
      <c r="B867" s="115" t="s">
        <v>109</v>
      </c>
      <c r="D867" s="115" t="s">
        <v>202</v>
      </c>
      <c r="E867" s="115" t="s">
        <v>202</v>
      </c>
      <c r="F867" s="115" t="s">
        <v>202</v>
      </c>
      <c r="G867" s="115" t="s">
        <v>202</v>
      </c>
      <c r="H867" s="115" t="s">
        <v>202</v>
      </c>
      <c r="I867" s="115" t="s">
        <v>202</v>
      </c>
      <c r="J867" s="115" t="s">
        <v>202</v>
      </c>
      <c r="K867" s="115" t="s">
        <v>202</v>
      </c>
      <c r="L867" s="115" t="s">
        <v>202</v>
      </c>
      <c r="M867" s="115" t="s">
        <v>202</v>
      </c>
      <c r="N867" s="115" t="s">
        <v>202</v>
      </c>
      <c r="O867" s="115" t="s">
        <v>202</v>
      </c>
    </row>
    <row r="868" spans="1:15" x14ac:dyDescent="0.25">
      <c r="A868" s="115">
        <v>335906</v>
      </c>
      <c r="B868" s="115" t="s">
        <v>109</v>
      </c>
      <c r="C868" s="115" t="s">
        <v>202</v>
      </c>
      <c r="D868" s="115" t="s">
        <v>202</v>
      </c>
      <c r="E868" s="115" t="s">
        <v>202</v>
      </c>
      <c r="G868" s="115" t="s">
        <v>202</v>
      </c>
      <c r="H868" s="115" t="s">
        <v>202</v>
      </c>
      <c r="I868" s="115" t="s">
        <v>202</v>
      </c>
      <c r="J868" s="115" t="s">
        <v>202</v>
      </c>
      <c r="K868" s="115" t="s">
        <v>202</v>
      </c>
      <c r="L868" s="115" t="s">
        <v>202</v>
      </c>
      <c r="M868" s="115" t="s">
        <v>202</v>
      </c>
      <c r="N868" s="115" t="s">
        <v>202</v>
      </c>
      <c r="O868" s="115" t="s">
        <v>202</v>
      </c>
    </row>
    <row r="869" spans="1:15" x14ac:dyDescent="0.25">
      <c r="A869" s="115">
        <v>335909</v>
      </c>
      <c r="B869" s="115" t="s">
        <v>109</v>
      </c>
      <c r="C869" s="115" t="s">
        <v>202</v>
      </c>
      <c r="D869" s="115" t="s">
        <v>202</v>
      </c>
      <c r="E869" s="115" t="s">
        <v>202</v>
      </c>
      <c r="G869" s="115" t="s">
        <v>202</v>
      </c>
      <c r="H869" s="115" t="s">
        <v>202</v>
      </c>
      <c r="I869" s="115" t="s">
        <v>202</v>
      </c>
      <c r="J869" s="115" t="s">
        <v>202</v>
      </c>
      <c r="K869" s="115" t="s">
        <v>202</v>
      </c>
      <c r="L869" s="115" t="s">
        <v>202</v>
      </c>
      <c r="M869" s="115" t="s">
        <v>202</v>
      </c>
      <c r="N869" s="115" t="s">
        <v>202</v>
      </c>
      <c r="O869" s="115" t="s">
        <v>202</v>
      </c>
    </row>
    <row r="870" spans="1:15" x14ac:dyDescent="0.25">
      <c r="A870" s="115">
        <v>335944</v>
      </c>
      <c r="B870" s="115" t="s">
        <v>109</v>
      </c>
      <c r="C870" s="115" t="s">
        <v>202</v>
      </c>
      <c r="E870" s="115" t="s">
        <v>202</v>
      </c>
      <c r="F870" s="115" t="s">
        <v>202</v>
      </c>
      <c r="G870" s="115" t="s">
        <v>202</v>
      </c>
      <c r="H870" s="115" t="s">
        <v>202</v>
      </c>
      <c r="I870" s="115" t="s">
        <v>202</v>
      </c>
      <c r="J870" s="115" t="s">
        <v>202</v>
      </c>
      <c r="K870" s="115" t="s">
        <v>202</v>
      </c>
      <c r="L870" s="115" t="s">
        <v>202</v>
      </c>
      <c r="M870" s="115" t="s">
        <v>202</v>
      </c>
      <c r="N870" s="115" t="s">
        <v>202</v>
      </c>
      <c r="O870" s="115" t="s">
        <v>202</v>
      </c>
    </row>
    <row r="871" spans="1:15" x14ac:dyDescent="0.25">
      <c r="A871" s="115">
        <v>335953</v>
      </c>
      <c r="B871" s="115" t="s">
        <v>109</v>
      </c>
      <c r="D871" s="115" t="s">
        <v>202</v>
      </c>
      <c r="E871" s="115" t="s">
        <v>202</v>
      </c>
      <c r="F871" s="115" t="s">
        <v>202</v>
      </c>
      <c r="G871" s="115" t="s">
        <v>202</v>
      </c>
      <c r="H871" s="115" t="s">
        <v>202</v>
      </c>
      <c r="I871" s="115" t="s">
        <v>202</v>
      </c>
      <c r="J871" s="115" t="s">
        <v>202</v>
      </c>
      <c r="K871" s="115" t="s">
        <v>202</v>
      </c>
      <c r="L871" s="115" t="s">
        <v>202</v>
      </c>
      <c r="M871" s="115" t="s">
        <v>202</v>
      </c>
      <c r="N871" s="115" t="s">
        <v>202</v>
      </c>
      <c r="O871" s="115" t="s">
        <v>202</v>
      </c>
    </row>
    <row r="872" spans="1:15" x14ac:dyDescent="0.25">
      <c r="A872" s="115">
        <v>335961</v>
      </c>
      <c r="B872" s="115" t="s">
        <v>109</v>
      </c>
      <c r="C872" s="115" t="s">
        <v>202</v>
      </c>
      <c r="D872" s="115" t="s">
        <v>202</v>
      </c>
      <c r="E872" s="115" t="s">
        <v>202</v>
      </c>
      <c r="F872" s="115" t="s">
        <v>202</v>
      </c>
      <c r="G872" s="115" t="s">
        <v>202</v>
      </c>
      <c r="H872" s="115" t="s">
        <v>202</v>
      </c>
      <c r="J872" s="115" t="s">
        <v>202</v>
      </c>
      <c r="K872" s="115" t="s">
        <v>202</v>
      </c>
      <c r="L872" s="115" t="s">
        <v>202</v>
      </c>
      <c r="M872" s="115" t="s">
        <v>202</v>
      </c>
      <c r="N872" s="115" t="s">
        <v>202</v>
      </c>
      <c r="O872" s="115" t="s">
        <v>202</v>
      </c>
    </row>
    <row r="873" spans="1:15" x14ac:dyDescent="0.25">
      <c r="A873" s="115">
        <v>335964</v>
      </c>
      <c r="B873" s="115" t="s">
        <v>109</v>
      </c>
      <c r="C873" s="115" t="s">
        <v>202</v>
      </c>
      <c r="E873" s="115" t="s">
        <v>202</v>
      </c>
      <c r="F873" s="115" t="s">
        <v>202</v>
      </c>
      <c r="G873" s="115" t="s">
        <v>202</v>
      </c>
      <c r="H873" s="115" t="s">
        <v>202</v>
      </c>
      <c r="I873" s="115" t="s">
        <v>202</v>
      </c>
      <c r="J873" s="115" t="s">
        <v>202</v>
      </c>
      <c r="K873" s="115" t="s">
        <v>202</v>
      </c>
      <c r="L873" s="115" t="s">
        <v>202</v>
      </c>
      <c r="M873" s="115" t="s">
        <v>202</v>
      </c>
      <c r="N873" s="115" t="s">
        <v>202</v>
      </c>
      <c r="O873" s="115" t="s">
        <v>202</v>
      </c>
    </row>
    <row r="874" spans="1:15" x14ac:dyDescent="0.25">
      <c r="A874" s="115">
        <v>335993</v>
      </c>
      <c r="B874" s="115" t="s">
        <v>109</v>
      </c>
      <c r="D874" s="115" t="s">
        <v>202</v>
      </c>
      <c r="E874" s="115" t="s">
        <v>202</v>
      </c>
      <c r="F874" s="115" t="s">
        <v>202</v>
      </c>
      <c r="G874" s="115" t="s">
        <v>202</v>
      </c>
      <c r="H874" s="115" t="s">
        <v>202</v>
      </c>
      <c r="I874" s="115" t="s">
        <v>202</v>
      </c>
      <c r="J874" s="115" t="s">
        <v>202</v>
      </c>
      <c r="K874" s="115" t="s">
        <v>202</v>
      </c>
      <c r="L874" s="115" t="s">
        <v>202</v>
      </c>
      <c r="M874" s="115" t="s">
        <v>202</v>
      </c>
      <c r="N874" s="115" t="s">
        <v>202</v>
      </c>
      <c r="O874" s="115" t="s">
        <v>202</v>
      </c>
    </row>
    <row r="875" spans="1:15" x14ac:dyDescent="0.25">
      <c r="A875" s="115">
        <v>336056</v>
      </c>
      <c r="B875" s="115" t="s">
        <v>109</v>
      </c>
      <c r="D875" s="115" t="s">
        <v>202</v>
      </c>
      <c r="E875" s="115" t="s">
        <v>202</v>
      </c>
      <c r="F875" s="115" t="s">
        <v>202</v>
      </c>
      <c r="G875" s="115" t="s">
        <v>202</v>
      </c>
      <c r="H875" s="115" t="s">
        <v>202</v>
      </c>
      <c r="I875" s="115" t="s">
        <v>202</v>
      </c>
      <c r="J875" s="115" t="s">
        <v>202</v>
      </c>
      <c r="K875" s="115" t="s">
        <v>202</v>
      </c>
      <c r="L875" s="115" t="s">
        <v>202</v>
      </c>
      <c r="M875" s="115" t="s">
        <v>202</v>
      </c>
      <c r="N875" s="115" t="s">
        <v>202</v>
      </c>
      <c r="O875" s="115" t="s">
        <v>202</v>
      </c>
    </row>
    <row r="876" spans="1:15" x14ac:dyDescent="0.25">
      <c r="A876" s="115">
        <v>336060</v>
      </c>
      <c r="B876" s="115" t="s">
        <v>109</v>
      </c>
      <c r="C876" s="115" t="s">
        <v>202</v>
      </c>
      <c r="D876" s="115" t="s">
        <v>202</v>
      </c>
      <c r="F876" s="115" t="s">
        <v>202</v>
      </c>
      <c r="G876" s="115" t="s">
        <v>202</v>
      </c>
      <c r="H876" s="115" t="s">
        <v>202</v>
      </c>
      <c r="I876" s="115" t="s">
        <v>202</v>
      </c>
      <c r="J876" s="115" t="s">
        <v>202</v>
      </c>
      <c r="K876" s="115" t="s">
        <v>202</v>
      </c>
      <c r="L876" s="115" t="s">
        <v>202</v>
      </c>
      <c r="M876" s="115" t="s">
        <v>202</v>
      </c>
      <c r="N876" s="115" t="s">
        <v>202</v>
      </c>
      <c r="O876" s="115" t="s">
        <v>202</v>
      </c>
    </row>
    <row r="877" spans="1:15" x14ac:dyDescent="0.25">
      <c r="A877" s="115">
        <v>336079</v>
      </c>
      <c r="B877" s="115" t="s">
        <v>109</v>
      </c>
      <c r="C877" s="115" t="s">
        <v>202</v>
      </c>
      <c r="E877" s="115" t="s">
        <v>202</v>
      </c>
      <c r="F877" s="115" t="s">
        <v>202</v>
      </c>
      <c r="G877" s="115" t="s">
        <v>202</v>
      </c>
      <c r="H877" s="115" t="s">
        <v>202</v>
      </c>
      <c r="I877" s="115" t="s">
        <v>202</v>
      </c>
      <c r="J877" s="115" t="s">
        <v>202</v>
      </c>
      <c r="K877" s="115" t="s">
        <v>202</v>
      </c>
      <c r="L877" s="115" t="s">
        <v>202</v>
      </c>
      <c r="M877" s="115" t="s">
        <v>202</v>
      </c>
      <c r="N877" s="115" t="s">
        <v>202</v>
      </c>
      <c r="O877" s="115" t="s">
        <v>202</v>
      </c>
    </row>
    <row r="878" spans="1:15" x14ac:dyDescent="0.25">
      <c r="A878" s="115">
        <v>336135</v>
      </c>
      <c r="B878" s="115" t="s">
        <v>109</v>
      </c>
      <c r="C878" s="115" t="s">
        <v>202</v>
      </c>
      <c r="D878" s="115" t="s">
        <v>202</v>
      </c>
      <c r="E878" s="115" t="s">
        <v>202</v>
      </c>
      <c r="F878" s="115" t="s">
        <v>202</v>
      </c>
      <c r="G878" s="115" t="s">
        <v>202</v>
      </c>
      <c r="H878" s="115" t="s">
        <v>202</v>
      </c>
      <c r="J878" s="115" t="s">
        <v>202</v>
      </c>
      <c r="K878" s="115" t="s">
        <v>202</v>
      </c>
      <c r="L878" s="115" t="s">
        <v>202</v>
      </c>
      <c r="M878" s="115" t="s">
        <v>202</v>
      </c>
      <c r="N878" s="115" t="s">
        <v>202</v>
      </c>
      <c r="O878" s="115" t="s">
        <v>202</v>
      </c>
    </row>
    <row r="879" spans="1:15" x14ac:dyDescent="0.25">
      <c r="A879" s="115">
        <v>336153</v>
      </c>
      <c r="B879" s="115" t="s">
        <v>109</v>
      </c>
      <c r="C879" s="115" t="s">
        <v>202</v>
      </c>
      <c r="D879" s="115" t="s">
        <v>202</v>
      </c>
      <c r="E879" s="115" t="s">
        <v>202</v>
      </c>
      <c r="F879" s="115" t="s">
        <v>202</v>
      </c>
      <c r="H879" s="115" t="s">
        <v>202</v>
      </c>
      <c r="I879" s="115" t="s">
        <v>202</v>
      </c>
      <c r="J879" s="115" t="s">
        <v>202</v>
      </c>
      <c r="K879" s="115" t="s">
        <v>202</v>
      </c>
      <c r="L879" s="115" t="s">
        <v>202</v>
      </c>
      <c r="M879" s="115" t="s">
        <v>202</v>
      </c>
      <c r="N879" s="115" t="s">
        <v>202</v>
      </c>
      <c r="O879" s="115" t="s">
        <v>202</v>
      </c>
    </row>
    <row r="880" spans="1:15" x14ac:dyDescent="0.25">
      <c r="A880" s="115">
        <v>336230</v>
      </c>
      <c r="B880" s="115" t="s">
        <v>109</v>
      </c>
      <c r="C880" s="115" t="s">
        <v>202</v>
      </c>
      <c r="D880" s="115" t="s">
        <v>202</v>
      </c>
      <c r="E880" s="115" t="s">
        <v>202</v>
      </c>
      <c r="F880" s="115" t="s">
        <v>202</v>
      </c>
      <c r="G880" s="115" t="s">
        <v>202</v>
      </c>
      <c r="H880" s="115" t="s">
        <v>202</v>
      </c>
      <c r="I880" s="115" t="s">
        <v>202</v>
      </c>
      <c r="J880" s="115" t="s">
        <v>202</v>
      </c>
      <c r="K880" s="115" t="s">
        <v>202</v>
      </c>
      <c r="L880" s="115" t="s">
        <v>202</v>
      </c>
      <c r="M880" s="115" t="s">
        <v>202</v>
      </c>
      <c r="O880" s="115" t="s">
        <v>202</v>
      </c>
    </row>
    <row r="881" spans="1:15" x14ac:dyDescent="0.25">
      <c r="A881" s="115">
        <v>336239</v>
      </c>
      <c r="B881" s="115" t="s">
        <v>109</v>
      </c>
      <c r="C881" s="115" t="s">
        <v>202</v>
      </c>
      <c r="D881" s="115" t="s">
        <v>202</v>
      </c>
      <c r="E881" s="115" t="s">
        <v>202</v>
      </c>
      <c r="F881" s="115" t="s">
        <v>202</v>
      </c>
      <c r="H881" s="115" t="s">
        <v>202</v>
      </c>
      <c r="I881" s="115" t="s">
        <v>202</v>
      </c>
      <c r="J881" s="115" t="s">
        <v>202</v>
      </c>
      <c r="K881" s="115" t="s">
        <v>202</v>
      </c>
      <c r="L881" s="115" t="s">
        <v>202</v>
      </c>
      <c r="M881" s="115" t="s">
        <v>202</v>
      </c>
      <c r="N881" s="115" t="s">
        <v>202</v>
      </c>
      <c r="O881" s="115" t="s">
        <v>202</v>
      </c>
    </row>
    <row r="882" spans="1:15" x14ac:dyDescent="0.25">
      <c r="A882" s="115">
        <v>336247</v>
      </c>
      <c r="B882" s="115" t="s">
        <v>109</v>
      </c>
      <c r="C882" s="115" t="s">
        <v>202</v>
      </c>
      <c r="D882" s="115" t="s">
        <v>202</v>
      </c>
      <c r="F882" s="115" t="s">
        <v>202</v>
      </c>
      <c r="G882" s="115" t="s">
        <v>202</v>
      </c>
      <c r="H882" s="115" t="s">
        <v>202</v>
      </c>
      <c r="I882" s="115" t="s">
        <v>202</v>
      </c>
      <c r="J882" s="115" t="s">
        <v>202</v>
      </c>
      <c r="K882" s="115" t="s">
        <v>202</v>
      </c>
      <c r="L882" s="115" t="s">
        <v>202</v>
      </c>
      <c r="M882" s="115" t="s">
        <v>202</v>
      </c>
      <c r="N882" s="115" t="s">
        <v>202</v>
      </c>
      <c r="O882" s="115" t="s">
        <v>202</v>
      </c>
    </row>
    <row r="883" spans="1:15" x14ac:dyDescent="0.25">
      <c r="A883" s="115">
        <v>336270</v>
      </c>
      <c r="B883" s="115" t="s">
        <v>109</v>
      </c>
      <c r="C883" s="115" t="s">
        <v>202</v>
      </c>
      <c r="E883" s="115" t="s">
        <v>202</v>
      </c>
      <c r="F883" s="115" t="s">
        <v>202</v>
      </c>
      <c r="G883" s="115" t="s">
        <v>202</v>
      </c>
      <c r="H883" s="115" t="s">
        <v>202</v>
      </c>
      <c r="I883" s="115" t="s">
        <v>202</v>
      </c>
      <c r="J883" s="115" t="s">
        <v>202</v>
      </c>
      <c r="K883" s="115" t="s">
        <v>202</v>
      </c>
      <c r="L883" s="115" t="s">
        <v>202</v>
      </c>
      <c r="M883" s="115" t="s">
        <v>202</v>
      </c>
      <c r="N883" s="115" t="s">
        <v>202</v>
      </c>
      <c r="O883" s="115" t="s">
        <v>202</v>
      </c>
    </row>
    <row r="884" spans="1:15" x14ac:dyDescent="0.25">
      <c r="A884" s="115">
        <v>336272</v>
      </c>
      <c r="B884" s="115" t="s">
        <v>109</v>
      </c>
      <c r="C884" s="115" t="s">
        <v>202</v>
      </c>
      <c r="D884" s="115" t="s">
        <v>202</v>
      </c>
      <c r="F884" s="115" t="s">
        <v>202</v>
      </c>
      <c r="G884" s="115" t="s">
        <v>202</v>
      </c>
      <c r="H884" s="115" t="s">
        <v>202</v>
      </c>
      <c r="I884" s="115" t="s">
        <v>202</v>
      </c>
      <c r="J884" s="115" t="s">
        <v>202</v>
      </c>
      <c r="K884" s="115" t="s">
        <v>202</v>
      </c>
      <c r="L884" s="115" t="s">
        <v>202</v>
      </c>
      <c r="M884" s="115" t="s">
        <v>202</v>
      </c>
      <c r="N884" s="115" t="s">
        <v>202</v>
      </c>
      <c r="O884" s="115" t="s">
        <v>202</v>
      </c>
    </row>
    <row r="885" spans="1:15" x14ac:dyDescent="0.25">
      <c r="A885" s="115">
        <v>336313</v>
      </c>
      <c r="B885" s="115" t="s">
        <v>109</v>
      </c>
      <c r="C885" s="115" t="s">
        <v>202</v>
      </c>
      <c r="E885" s="115" t="s">
        <v>202</v>
      </c>
      <c r="F885" s="115" t="s">
        <v>202</v>
      </c>
      <c r="G885" s="115" t="s">
        <v>202</v>
      </c>
      <c r="H885" s="115" t="s">
        <v>202</v>
      </c>
      <c r="I885" s="115" t="s">
        <v>202</v>
      </c>
      <c r="J885" s="115" t="s">
        <v>202</v>
      </c>
      <c r="K885" s="115" t="s">
        <v>202</v>
      </c>
      <c r="L885" s="115" t="s">
        <v>202</v>
      </c>
      <c r="M885" s="115" t="s">
        <v>202</v>
      </c>
      <c r="N885" s="115" t="s">
        <v>202</v>
      </c>
      <c r="O885" s="115" t="s">
        <v>202</v>
      </c>
    </row>
    <row r="886" spans="1:15" x14ac:dyDescent="0.25">
      <c r="A886" s="115">
        <v>336317</v>
      </c>
      <c r="B886" s="115" t="s">
        <v>109</v>
      </c>
      <c r="C886" s="115" t="s">
        <v>202</v>
      </c>
      <c r="E886" s="115" t="s">
        <v>202</v>
      </c>
      <c r="F886" s="115" t="s">
        <v>202</v>
      </c>
      <c r="G886" s="115" t="s">
        <v>202</v>
      </c>
      <c r="H886" s="115" t="s">
        <v>202</v>
      </c>
      <c r="I886" s="115" t="s">
        <v>202</v>
      </c>
      <c r="J886" s="115" t="s">
        <v>202</v>
      </c>
      <c r="K886" s="115" t="s">
        <v>202</v>
      </c>
      <c r="L886" s="115" t="s">
        <v>202</v>
      </c>
      <c r="M886" s="115" t="s">
        <v>202</v>
      </c>
      <c r="N886" s="115" t="s">
        <v>202</v>
      </c>
      <c r="O886" s="115" t="s">
        <v>202</v>
      </c>
    </row>
    <row r="887" spans="1:15" x14ac:dyDescent="0.25">
      <c r="A887" s="115">
        <v>336323</v>
      </c>
      <c r="B887" s="115" t="s">
        <v>109</v>
      </c>
      <c r="C887" s="115" t="s">
        <v>202</v>
      </c>
      <c r="E887" s="115" t="s">
        <v>202</v>
      </c>
      <c r="F887" s="115" t="s">
        <v>202</v>
      </c>
      <c r="G887" s="115" t="s">
        <v>202</v>
      </c>
      <c r="H887" s="115" t="s">
        <v>202</v>
      </c>
      <c r="I887" s="115" t="s">
        <v>202</v>
      </c>
      <c r="J887" s="115" t="s">
        <v>202</v>
      </c>
      <c r="K887" s="115" t="s">
        <v>202</v>
      </c>
      <c r="L887" s="115" t="s">
        <v>202</v>
      </c>
      <c r="M887" s="115" t="s">
        <v>202</v>
      </c>
      <c r="N887" s="115" t="s">
        <v>202</v>
      </c>
      <c r="O887" s="115" t="s">
        <v>202</v>
      </c>
    </row>
    <row r="888" spans="1:15" x14ac:dyDescent="0.25">
      <c r="A888" s="115">
        <v>336326</v>
      </c>
      <c r="B888" s="115" t="s">
        <v>109</v>
      </c>
      <c r="C888" s="115" t="s">
        <v>202</v>
      </c>
      <c r="E888" s="115" t="s">
        <v>202</v>
      </c>
      <c r="F888" s="115" t="s">
        <v>202</v>
      </c>
      <c r="G888" s="115" t="s">
        <v>202</v>
      </c>
      <c r="H888" s="115" t="s">
        <v>202</v>
      </c>
      <c r="I888" s="115" t="s">
        <v>202</v>
      </c>
      <c r="J888" s="115" t="s">
        <v>202</v>
      </c>
      <c r="K888" s="115" t="s">
        <v>202</v>
      </c>
      <c r="L888" s="115" t="s">
        <v>202</v>
      </c>
      <c r="M888" s="115" t="s">
        <v>202</v>
      </c>
      <c r="N888" s="115" t="s">
        <v>202</v>
      </c>
      <c r="O888" s="115" t="s">
        <v>202</v>
      </c>
    </row>
    <row r="889" spans="1:15" x14ac:dyDescent="0.25">
      <c r="A889" s="115">
        <v>336327</v>
      </c>
      <c r="B889" s="115" t="s">
        <v>109</v>
      </c>
      <c r="C889" s="115" t="s">
        <v>202</v>
      </c>
      <c r="D889" s="115" t="s">
        <v>202</v>
      </c>
      <c r="E889" s="115" t="s">
        <v>202</v>
      </c>
      <c r="F889" s="115" t="s">
        <v>202</v>
      </c>
      <c r="H889" s="115" t="s">
        <v>202</v>
      </c>
      <c r="I889" s="115" t="s">
        <v>202</v>
      </c>
      <c r="J889" s="115" t="s">
        <v>202</v>
      </c>
      <c r="K889" s="115" t="s">
        <v>202</v>
      </c>
      <c r="L889" s="115" t="s">
        <v>202</v>
      </c>
      <c r="M889" s="115" t="s">
        <v>202</v>
      </c>
      <c r="N889" s="115" t="s">
        <v>202</v>
      </c>
      <c r="O889" s="115" t="s">
        <v>202</v>
      </c>
    </row>
    <row r="890" spans="1:15" x14ac:dyDescent="0.25">
      <c r="A890" s="115">
        <v>336333</v>
      </c>
      <c r="B890" s="115" t="s">
        <v>109</v>
      </c>
      <c r="C890" s="115" t="s">
        <v>202</v>
      </c>
      <c r="D890" s="115" t="s">
        <v>202</v>
      </c>
      <c r="E890" s="115" t="s">
        <v>202</v>
      </c>
      <c r="F890" s="115" t="s">
        <v>202</v>
      </c>
      <c r="H890" s="115" t="s">
        <v>202</v>
      </c>
      <c r="I890" s="115" t="s">
        <v>202</v>
      </c>
      <c r="J890" s="115" t="s">
        <v>202</v>
      </c>
      <c r="K890" s="115" t="s">
        <v>202</v>
      </c>
      <c r="L890" s="115" t="s">
        <v>202</v>
      </c>
      <c r="M890" s="115" t="s">
        <v>202</v>
      </c>
      <c r="N890" s="115" t="s">
        <v>202</v>
      </c>
      <c r="O890" s="115" t="s">
        <v>202</v>
      </c>
    </row>
    <row r="891" spans="1:15" x14ac:dyDescent="0.25">
      <c r="A891" s="115">
        <v>336339</v>
      </c>
      <c r="B891" s="115" t="s">
        <v>109</v>
      </c>
      <c r="C891" s="115" t="s">
        <v>202</v>
      </c>
      <c r="D891" s="115" t="s">
        <v>202</v>
      </c>
      <c r="F891" s="115" t="s">
        <v>202</v>
      </c>
      <c r="G891" s="115" t="s">
        <v>202</v>
      </c>
      <c r="H891" s="115" t="s">
        <v>202</v>
      </c>
      <c r="I891" s="115" t="s">
        <v>202</v>
      </c>
      <c r="J891" s="115" t="s">
        <v>202</v>
      </c>
      <c r="K891" s="115" t="s">
        <v>202</v>
      </c>
      <c r="L891" s="115" t="s">
        <v>202</v>
      </c>
      <c r="M891" s="115" t="s">
        <v>202</v>
      </c>
      <c r="N891" s="115" t="s">
        <v>202</v>
      </c>
      <c r="O891" s="115" t="s">
        <v>202</v>
      </c>
    </row>
    <row r="892" spans="1:15" x14ac:dyDescent="0.25">
      <c r="A892" s="115">
        <v>336350</v>
      </c>
      <c r="B892" s="115" t="s">
        <v>109</v>
      </c>
      <c r="C892" s="115" t="s">
        <v>202</v>
      </c>
      <c r="D892" s="115" t="s">
        <v>202</v>
      </c>
      <c r="E892" s="115" t="s">
        <v>202</v>
      </c>
      <c r="G892" s="115" t="s">
        <v>202</v>
      </c>
      <c r="H892" s="115" t="s">
        <v>202</v>
      </c>
      <c r="I892" s="115" t="s">
        <v>202</v>
      </c>
      <c r="J892" s="115" t="s">
        <v>202</v>
      </c>
      <c r="K892" s="115" t="s">
        <v>202</v>
      </c>
      <c r="L892" s="115" t="s">
        <v>202</v>
      </c>
      <c r="M892" s="115" t="s">
        <v>202</v>
      </c>
      <c r="N892" s="115" t="s">
        <v>202</v>
      </c>
      <c r="O892" s="115" t="s">
        <v>202</v>
      </c>
    </row>
    <row r="893" spans="1:15" x14ac:dyDescent="0.25">
      <c r="A893" s="115">
        <v>336374</v>
      </c>
      <c r="B893" s="115" t="s">
        <v>109</v>
      </c>
      <c r="C893" s="115" t="s">
        <v>202</v>
      </c>
      <c r="D893" s="115" t="s">
        <v>202</v>
      </c>
      <c r="F893" s="115" t="s">
        <v>202</v>
      </c>
      <c r="G893" s="115" t="s">
        <v>202</v>
      </c>
      <c r="H893" s="115" t="s">
        <v>202</v>
      </c>
      <c r="I893" s="115" t="s">
        <v>202</v>
      </c>
      <c r="J893" s="115" t="s">
        <v>202</v>
      </c>
      <c r="K893" s="115" t="s">
        <v>202</v>
      </c>
      <c r="L893" s="115" t="s">
        <v>202</v>
      </c>
      <c r="M893" s="115" t="s">
        <v>202</v>
      </c>
      <c r="N893" s="115" t="s">
        <v>202</v>
      </c>
      <c r="O893" s="115" t="s">
        <v>202</v>
      </c>
    </row>
    <row r="894" spans="1:15" x14ac:dyDescent="0.25">
      <c r="A894" s="115">
        <v>336509</v>
      </c>
      <c r="B894" s="115" t="s">
        <v>109</v>
      </c>
      <c r="D894" s="115" t="s">
        <v>202</v>
      </c>
      <c r="E894" s="115" t="s">
        <v>202</v>
      </c>
      <c r="F894" s="115" t="s">
        <v>202</v>
      </c>
      <c r="G894" s="115" t="s">
        <v>202</v>
      </c>
      <c r="H894" s="115" t="s">
        <v>202</v>
      </c>
      <c r="I894" s="115" t="s">
        <v>202</v>
      </c>
      <c r="J894" s="115" t="s">
        <v>202</v>
      </c>
      <c r="K894" s="115" t="s">
        <v>202</v>
      </c>
      <c r="L894" s="115" t="s">
        <v>202</v>
      </c>
      <c r="M894" s="115" t="s">
        <v>202</v>
      </c>
      <c r="N894" s="115" t="s">
        <v>202</v>
      </c>
      <c r="O894" s="115" t="s">
        <v>202</v>
      </c>
    </row>
    <row r="895" spans="1:15" x14ac:dyDescent="0.25">
      <c r="A895" s="115">
        <v>336535</v>
      </c>
      <c r="B895" s="115" t="s">
        <v>109</v>
      </c>
      <c r="C895" s="115" t="s">
        <v>202</v>
      </c>
      <c r="E895" s="115" t="s">
        <v>202</v>
      </c>
      <c r="F895" s="115" t="s">
        <v>202</v>
      </c>
      <c r="G895" s="115" t="s">
        <v>202</v>
      </c>
      <c r="H895" s="115" t="s">
        <v>202</v>
      </c>
      <c r="I895" s="115" t="s">
        <v>202</v>
      </c>
      <c r="J895" s="115" t="s">
        <v>202</v>
      </c>
      <c r="K895" s="115" t="s">
        <v>202</v>
      </c>
      <c r="L895" s="115" t="s">
        <v>202</v>
      </c>
      <c r="M895" s="115" t="s">
        <v>202</v>
      </c>
      <c r="N895" s="115" t="s">
        <v>202</v>
      </c>
      <c r="O895" s="115" t="s">
        <v>202</v>
      </c>
    </row>
    <row r="896" spans="1:15" x14ac:dyDescent="0.25">
      <c r="A896" s="115">
        <v>336566</v>
      </c>
      <c r="B896" s="115" t="s">
        <v>109</v>
      </c>
      <c r="C896" s="115" t="s">
        <v>202</v>
      </c>
      <c r="D896" s="115" t="s">
        <v>202</v>
      </c>
      <c r="F896" s="115" t="s">
        <v>202</v>
      </c>
      <c r="G896" s="115" t="s">
        <v>202</v>
      </c>
      <c r="H896" s="115" t="s">
        <v>202</v>
      </c>
      <c r="I896" s="115" t="s">
        <v>202</v>
      </c>
      <c r="J896" s="115" t="s">
        <v>202</v>
      </c>
      <c r="K896" s="115" t="s">
        <v>202</v>
      </c>
      <c r="L896" s="115" t="s">
        <v>202</v>
      </c>
      <c r="M896" s="115" t="s">
        <v>202</v>
      </c>
      <c r="N896" s="115" t="s">
        <v>202</v>
      </c>
      <c r="O896" s="115" t="s">
        <v>202</v>
      </c>
    </row>
    <row r="897" spans="1:15" x14ac:dyDescent="0.25">
      <c r="A897" s="115">
        <v>336646</v>
      </c>
      <c r="B897" s="115" t="s">
        <v>109</v>
      </c>
      <c r="C897" s="115" t="s">
        <v>202</v>
      </c>
      <c r="D897" s="115" t="s">
        <v>202</v>
      </c>
      <c r="E897" s="115" t="s">
        <v>202</v>
      </c>
      <c r="F897" s="115" t="s">
        <v>202</v>
      </c>
      <c r="H897" s="115" t="s">
        <v>202</v>
      </c>
      <c r="I897" s="115" t="s">
        <v>202</v>
      </c>
      <c r="J897" s="115" t="s">
        <v>202</v>
      </c>
      <c r="K897" s="115" t="s">
        <v>202</v>
      </c>
      <c r="L897" s="115" t="s">
        <v>202</v>
      </c>
      <c r="M897" s="115" t="s">
        <v>202</v>
      </c>
      <c r="N897" s="115" t="s">
        <v>202</v>
      </c>
      <c r="O897" s="115" t="s">
        <v>202</v>
      </c>
    </row>
    <row r="898" spans="1:15" x14ac:dyDescent="0.25">
      <c r="A898" s="115">
        <v>337248</v>
      </c>
      <c r="B898" s="115" t="s">
        <v>109</v>
      </c>
      <c r="C898" s="115" t="s">
        <v>202</v>
      </c>
      <c r="D898" s="115" t="s">
        <v>202</v>
      </c>
      <c r="E898" s="115" t="s">
        <v>202</v>
      </c>
      <c r="F898" s="115" t="s">
        <v>202</v>
      </c>
      <c r="G898" s="115" t="s">
        <v>202</v>
      </c>
      <c r="H898" s="115" t="s">
        <v>202</v>
      </c>
      <c r="J898" s="115" t="s">
        <v>202</v>
      </c>
      <c r="K898" s="115" t="s">
        <v>202</v>
      </c>
      <c r="L898" s="115" t="s">
        <v>202</v>
      </c>
      <c r="M898" s="115" t="s">
        <v>202</v>
      </c>
      <c r="N898" s="115" t="s">
        <v>202</v>
      </c>
      <c r="O898" s="115" t="s">
        <v>202</v>
      </c>
    </row>
    <row r="899" spans="1:15" x14ac:dyDescent="0.25">
      <c r="A899" s="115">
        <v>337251</v>
      </c>
      <c r="B899" s="115" t="s">
        <v>109</v>
      </c>
      <c r="C899" s="115" t="s">
        <v>202</v>
      </c>
      <c r="D899" s="115" t="s">
        <v>202</v>
      </c>
      <c r="E899" s="115" t="s">
        <v>202</v>
      </c>
      <c r="F899" s="115" t="s">
        <v>202</v>
      </c>
      <c r="H899" s="115" t="s">
        <v>202</v>
      </c>
      <c r="I899" s="115" t="s">
        <v>202</v>
      </c>
      <c r="J899" s="115" t="s">
        <v>202</v>
      </c>
      <c r="K899" s="115" t="s">
        <v>202</v>
      </c>
      <c r="L899" s="115" t="s">
        <v>202</v>
      </c>
      <c r="M899" s="115" t="s">
        <v>202</v>
      </c>
      <c r="N899" s="115" t="s">
        <v>202</v>
      </c>
      <c r="O899" s="115" t="s">
        <v>202</v>
      </c>
    </row>
    <row r="900" spans="1:15" x14ac:dyDescent="0.25">
      <c r="A900" s="115">
        <v>321725</v>
      </c>
      <c r="B900" s="115" t="s">
        <v>109</v>
      </c>
      <c r="C900" s="115" t="s">
        <v>202</v>
      </c>
      <c r="D900" s="115" t="s">
        <v>202</v>
      </c>
      <c r="F900" s="115" t="s">
        <v>202</v>
      </c>
      <c r="G900" s="115" t="s">
        <v>202</v>
      </c>
      <c r="H900" s="115" t="s">
        <v>202</v>
      </c>
      <c r="I900" s="115" t="s">
        <v>202</v>
      </c>
      <c r="J900" s="115" t="s">
        <v>202</v>
      </c>
      <c r="K900" s="115" t="s">
        <v>202</v>
      </c>
      <c r="M900" s="115" t="s">
        <v>202</v>
      </c>
      <c r="N900" s="115" t="s">
        <v>202</v>
      </c>
      <c r="O900" s="115" t="s">
        <v>202</v>
      </c>
    </row>
    <row r="901" spans="1:15" x14ac:dyDescent="0.25">
      <c r="A901" s="115">
        <v>335057</v>
      </c>
      <c r="B901" s="115" t="s">
        <v>109</v>
      </c>
      <c r="D901" s="115" t="s">
        <v>202</v>
      </c>
      <c r="E901" s="115" t="s">
        <v>202</v>
      </c>
      <c r="G901" s="115" t="s">
        <v>202</v>
      </c>
      <c r="H901" s="115" t="s">
        <v>202</v>
      </c>
      <c r="I901" s="115" t="s">
        <v>202</v>
      </c>
      <c r="J901" s="115" t="s">
        <v>202</v>
      </c>
      <c r="K901" s="115" t="s">
        <v>202</v>
      </c>
      <c r="L901" s="115" t="s">
        <v>202</v>
      </c>
      <c r="M901" s="115" t="s">
        <v>202</v>
      </c>
      <c r="N901" s="115" t="s">
        <v>202</v>
      </c>
      <c r="O901" s="115" t="s">
        <v>202</v>
      </c>
    </row>
    <row r="902" spans="1:15" x14ac:dyDescent="0.25">
      <c r="A902" s="115">
        <v>335082</v>
      </c>
      <c r="B902" s="115" t="s">
        <v>109</v>
      </c>
      <c r="D902" s="115" t="s">
        <v>202</v>
      </c>
      <c r="E902" s="115" t="s">
        <v>202</v>
      </c>
      <c r="G902" s="115" t="s">
        <v>202</v>
      </c>
      <c r="H902" s="115" t="s">
        <v>202</v>
      </c>
      <c r="I902" s="115" t="s">
        <v>202</v>
      </c>
      <c r="J902" s="115" t="s">
        <v>202</v>
      </c>
      <c r="K902" s="115" t="s">
        <v>202</v>
      </c>
      <c r="L902" s="115" t="s">
        <v>202</v>
      </c>
      <c r="M902" s="115" t="s">
        <v>202</v>
      </c>
      <c r="N902" s="115" t="s">
        <v>202</v>
      </c>
      <c r="O902" s="115" t="s">
        <v>202</v>
      </c>
    </row>
    <row r="903" spans="1:15" x14ac:dyDescent="0.25">
      <c r="A903" s="115">
        <v>335084</v>
      </c>
      <c r="B903" s="115" t="s">
        <v>109</v>
      </c>
      <c r="C903" s="115" t="s">
        <v>202</v>
      </c>
      <c r="E903" s="115" t="s">
        <v>202</v>
      </c>
      <c r="F903" s="115" t="s">
        <v>202</v>
      </c>
      <c r="H903" s="115" t="s">
        <v>202</v>
      </c>
      <c r="I903" s="115" t="s">
        <v>202</v>
      </c>
      <c r="J903" s="115" t="s">
        <v>202</v>
      </c>
      <c r="K903" s="115" t="s">
        <v>202</v>
      </c>
      <c r="L903" s="115" t="s">
        <v>202</v>
      </c>
      <c r="M903" s="115" t="s">
        <v>202</v>
      </c>
      <c r="N903" s="115" t="s">
        <v>202</v>
      </c>
      <c r="O903" s="115" t="s">
        <v>202</v>
      </c>
    </row>
    <row r="904" spans="1:15" x14ac:dyDescent="0.25">
      <c r="A904" s="115">
        <v>335178</v>
      </c>
      <c r="B904" s="115" t="s">
        <v>109</v>
      </c>
      <c r="D904" s="115" t="s">
        <v>202</v>
      </c>
      <c r="E904" s="115" t="s">
        <v>202</v>
      </c>
      <c r="F904" s="115" t="s">
        <v>202</v>
      </c>
      <c r="H904" s="115" t="s">
        <v>202</v>
      </c>
      <c r="I904" s="115" t="s">
        <v>202</v>
      </c>
      <c r="J904" s="115" t="s">
        <v>202</v>
      </c>
      <c r="K904" s="115" t="s">
        <v>202</v>
      </c>
      <c r="L904" s="115" t="s">
        <v>202</v>
      </c>
      <c r="M904" s="115" t="s">
        <v>202</v>
      </c>
      <c r="N904" s="115" t="s">
        <v>202</v>
      </c>
      <c r="O904" s="115" t="s">
        <v>202</v>
      </c>
    </row>
    <row r="905" spans="1:15" x14ac:dyDescent="0.25">
      <c r="A905" s="115">
        <v>335243</v>
      </c>
      <c r="B905" s="115" t="s">
        <v>109</v>
      </c>
      <c r="D905" s="115" t="s">
        <v>202</v>
      </c>
      <c r="E905" s="115" t="s">
        <v>202</v>
      </c>
      <c r="F905" s="115" t="s">
        <v>202</v>
      </c>
      <c r="G905" s="115" t="s">
        <v>202</v>
      </c>
      <c r="H905" s="115" t="s">
        <v>202</v>
      </c>
      <c r="J905" s="115" t="s">
        <v>202</v>
      </c>
      <c r="K905" s="115" t="s">
        <v>202</v>
      </c>
      <c r="L905" s="115" t="s">
        <v>202</v>
      </c>
      <c r="M905" s="115" t="s">
        <v>202</v>
      </c>
      <c r="N905" s="115" t="s">
        <v>202</v>
      </c>
      <c r="O905" s="115" t="s">
        <v>202</v>
      </c>
    </row>
    <row r="906" spans="1:15" x14ac:dyDescent="0.25">
      <c r="A906" s="115">
        <v>335250</v>
      </c>
      <c r="B906" s="115" t="s">
        <v>109</v>
      </c>
      <c r="C906" s="115" t="s">
        <v>202</v>
      </c>
      <c r="D906" s="115" t="s">
        <v>202</v>
      </c>
      <c r="F906" s="115" t="s">
        <v>202</v>
      </c>
      <c r="G906" s="115" t="s">
        <v>202</v>
      </c>
      <c r="H906" s="115" t="s">
        <v>202</v>
      </c>
      <c r="J906" s="115" t="s">
        <v>202</v>
      </c>
      <c r="K906" s="115" t="s">
        <v>202</v>
      </c>
      <c r="L906" s="115" t="s">
        <v>202</v>
      </c>
      <c r="M906" s="115" t="s">
        <v>202</v>
      </c>
      <c r="N906" s="115" t="s">
        <v>202</v>
      </c>
      <c r="O906" s="115" t="s">
        <v>202</v>
      </c>
    </row>
    <row r="907" spans="1:15" x14ac:dyDescent="0.25">
      <c r="A907" s="115">
        <v>335292</v>
      </c>
      <c r="B907" s="115" t="s">
        <v>109</v>
      </c>
      <c r="D907" s="115" t="s">
        <v>202</v>
      </c>
      <c r="E907" s="115" t="s">
        <v>202</v>
      </c>
      <c r="F907" s="115" t="s">
        <v>202</v>
      </c>
      <c r="H907" s="115" t="s">
        <v>202</v>
      </c>
      <c r="I907" s="115" t="s">
        <v>202</v>
      </c>
      <c r="J907" s="115" t="s">
        <v>202</v>
      </c>
      <c r="K907" s="115" t="s">
        <v>202</v>
      </c>
      <c r="L907" s="115" t="s">
        <v>202</v>
      </c>
      <c r="M907" s="115" t="s">
        <v>202</v>
      </c>
      <c r="N907" s="115" t="s">
        <v>202</v>
      </c>
      <c r="O907" s="115" t="s">
        <v>202</v>
      </c>
    </row>
    <row r="908" spans="1:15" x14ac:dyDescent="0.25">
      <c r="A908" s="115">
        <v>335300</v>
      </c>
      <c r="B908" s="115" t="s">
        <v>109</v>
      </c>
      <c r="D908" s="115" t="s">
        <v>202</v>
      </c>
      <c r="E908" s="115" t="s">
        <v>202</v>
      </c>
      <c r="F908" s="115" t="s">
        <v>202</v>
      </c>
      <c r="H908" s="115" t="s">
        <v>202</v>
      </c>
      <c r="I908" s="115" t="s">
        <v>202</v>
      </c>
      <c r="J908" s="115" t="s">
        <v>202</v>
      </c>
      <c r="K908" s="115" t="s">
        <v>202</v>
      </c>
      <c r="L908" s="115" t="s">
        <v>202</v>
      </c>
      <c r="M908" s="115" t="s">
        <v>202</v>
      </c>
      <c r="N908" s="115" t="s">
        <v>202</v>
      </c>
      <c r="O908" s="115" t="s">
        <v>202</v>
      </c>
    </row>
    <row r="909" spans="1:15" x14ac:dyDescent="0.25">
      <c r="A909" s="115">
        <v>335309</v>
      </c>
      <c r="B909" s="115" t="s">
        <v>109</v>
      </c>
      <c r="E909" s="115" t="s">
        <v>202</v>
      </c>
      <c r="F909" s="115" t="s">
        <v>202</v>
      </c>
      <c r="G909" s="115" t="s">
        <v>202</v>
      </c>
      <c r="H909" s="115" t="s">
        <v>202</v>
      </c>
      <c r="I909" s="115" t="s">
        <v>202</v>
      </c>
      <c r="J909" s="115" t="s">
        <v>202</v>
      </c>
      <c r="K909" s="115" t="s">
        <v>202</v>
      </c>
      <c r="L909" s="115" t="s">
        <v>202</v>
      </c>
      <c r="M909" s="115" t="s">
        <v>202</v>
      </c>
      <c r="N909" s="115" t="s">
        <v>202</v>
      </c>
      <c r="O909" s="115" t="s">
        <v>202</v>
      </c>
    </row>
    <row r="910" spans="1:15" x14ac:dyDescent="0.25">
      <c r="A910" s="115">
        <v>335321</v>
      </c>
      <c r="B910" s="115" t="s">
        <v>109</v>
      </c>
      <c r="E910" s="115" t="s">
        <v>202</v>
      </c>
      <c r="F910" s="115" t="s">
        <v>202</v>
      </c>
      <c r="G910" s="115" t="s">
        <v>202</v>
      </c>
      <c r="H910" s="115" t="s">
        <v>202</v>
      </c>
      <c r="I910" s="115" t="s">
        <v>202</v>
      </c>
      <c r="J910" s="115" t="s">
        <v>202</v>
      </c>
      <c r="K910" s="115" t="s">
        <v>202</v>
      </c>
      <c r="L910" s="115" t="s">
        <v>202</v>
      </c>
      <c r="M910" s="115" t="s">
        <v>202</v>
      </c>
      <c r="N910" s="115" t="s">
        <v>202</v>
      </c>
      <c r="O910" s="115" t="s">
        <v>202</v>
      </c>
    </row>
    <row r="911" spans="1:15" x14ac:dyDescent="0.25">
      <c r="A911" s="115">
        <v>335330</v>
      </c>
      <c r="B911" s="115" t="s">
        <v>109</v>
      </c>
      <c r="C911" s="115" t="s">
        <v>202</v>
      </c>
      <c r="D911" s="115" t="s">
        <v>202</v>
      </c>
      <c r="E911" s="115" t="s">
        <v>202</v>
      </c>
      <c r="F911" s="115" t="s">
        <v>202</v>
      </c>
      <c r="G911" s="115" t="s">
        <v>202</v>
      </c>
      <c r="J911" s="115" t="s">
        <v>202</v>
      </c>
      <c r="K911" s="115" t="s">
        <v>202</v>
      </c>
      <c r="L911" s="115" t="s">
        <v>202</v>
      </c>
      <c r="M911" s="115" t="s">
        <v>202</v>
      </c>
      <c r="N911" s="115" t="s">
        <v>202</v>
      </c>
      <c r="O911" s="115" t="s">
        <v>202</v>
      </c>
    </row>
    <row r="912" spans="1:15" x14ac:dyDescent="0.25">
      <c r="A912" s="115">
        <v>335486</v>
      </c>
      <c r="B912" s="115" t="s">
        <v>109</v>
      </c>
      <c r="C912" s="115" t="s">
        <v>202</v>
      </c>
      <c r="E912" s="115" t="s">
        <v>202</v>
      </c>
      <c r="F912" s="115" t="s">
        <v>202</v>
      </c>
      <c r="G912" s="115" t="s">
        <v>202</v>
      </c>
      <c r="I912" s="115" t="s">
        <v>202</v>
      </c>
      <c r="J912" s="115" t="s">
        <v>202</v>
      </c>
      <c r="K912" s="115" t="s">
        <v>202</v>
      </c>
      <c r="L912" s="115" t="s">
        <v>202</v>
      </c>
      <c r="M912" s="115" t="s">
        <v>202</v>
      </c>
      <c r="N912" s="115" t="s">
        <v>202</v>
      </c>
      <c r="O912" s="115" t="s">
        <v>202</v>
      </c>
    </row>
    <row r="913" spans="1:15" x14ac:dyDescent="0.25">
      <c r="A913" s="115">
        <v>335494</v>
      </c>
      <c r="B913" s="115" t="s">
        <v>109</v>
      </c>
      <c r="D913" s="115" t="s">
        <v>202</v>
      </c>
      <c r="F913" s="115" t="s">
        <v>202</v>
      </c>
      <c r="G913" s="115" t="s">
        <v>202</v>
      </c>
      <c r="H913" s="115" t="s">
        <v>202</v>
      </c>
      <c r="I913" s="115" t="s">
        <v>202</v>
      </c>
      <c r="J913" s="115" t="s">
        <v>202</v>
      </c>
      <c r="K913" s="115" t="s">
        <v>202</v>
      </c>
      <c r="L913" s="115" t="s">
        <v>202</v>
      </c>
      <c r="M913" s="115" t="s">
        <v>202</v>
      </c>
      <c r="N913" s="115" t="s">
        <v>202</v>
      </c>
      <c r="O913" s="115" t="s">
        <v>202</v>
      </c>
    </row>
    <row r="914" spans="1:15" x14ac:dyDescent="0.25">
      <c r="A914" s="115">
        <v>335496</v>
      </c>
      <c r="B914" s="115" t="s">
        <v>109</v>
      </c>
      <c r="D914" s="115" t="s">
        <v>202</v>
      </c>
      <c r="E914" s="115" t="s">
        <v>202</v>
      </c>
      <c r="F914" s="115" t="s">
        <v>202</v>
      </c>
      <c r="H914" s="115" t="s">
        <v>202</v>
      </c>
      <c r="I914" s="115" t="s">
        <v>202</v>
      </c>
      <c r="J914" s="115" t="s">
        <v>202</v>
      </c>
      <c r="K914" s="115" t="s">
        <v>202</v>
      </c>
      <c r="L914" s="115" t="s">
        <v>202</v>
      </c>
      <c r="M914" s="115" t="s">
        <v>202</v>
      </c>
      <c r="N914" s="115" t="s">
        <v>202</v>
      </c>
      <c r="O914" s="115" t="s">
        <v>202</v>
      </c>
    </row>
    <row r="915" spans="1:15" x14ac:dyDescent="0.25">
      <c r="A915" s="115">
        <v>335550</v>
      </c>
      <c r="B915" s="115" t="s">
        <v>109</v>
      </c>
      <c r="E915" s="115" t="s">
        <v>202</v>
      </c>
      <c r="F915" s="115" t="s">
        <v>202</v>
      </c>
      <c r="G915" s="115" t="s">
        <v>202</v>
      </c>
      <c r="H915" s="115" t="s">
        <v>202</v>
      </c>
      <c r="I915" s="115" t="s">
        <v>202</v>
      </c>
      <c r="J915" s="115" t="s">
        <v>202</v>
      </c>
      <c r="K915" s="115" t="s">
        <v>202</v>
      </c>
      <c r="L915" s="115" t="s">
        <v>202</v>
      </c>
      <c r="M915" s="115" t="s">
        <v>202</v>
      </c>
      <c r="N915" s="115" t="s">
        <v>202</v>
      </c>
      <c r="O915" s="115" t="s">
        <v>202</v>
      </c>
    </row>
    <row r="916" spans="1:15" x14ac:dyDescent="0.25">
      <c r="A916" s="115">
        <v>335581</v>
      </c>
      <c r="B916" s="115" t="s">
        <v>109</v>
      </c>
      <c r="C916" s="115" t="s">
        <v>202</v>
      </c>
      <c r="D916" s="115" t="s">
        <v>202</v>
      </c>
      <c r="E916" s="115" t="s">
        <v>202</v>
      </c>
      <c r="F916" s="115" t="s">
        <v>202</v>
      </c>
      <c r="G916" s="115" t="s">
        <v>202</v>
      </c>
      <c r="J916" s="115" t="s">
        <v>202</v>
      </c>
      <c r="K916" s="115" t="s">
        <v>202</v>
      </c>
      <c r="L916" s="115" t="s">
        <v>202</v>
      </c>
      <c r="M916" s="115" t="s">
        <v>202</v>
      </c>
      <c r="N916" s="115" t="s">
        <v>202</v>
      </c>
      <c r="O916" s="115" t="s">
        <v>202</v>
      </c>
    </row>
    <row r="917" spans="1:15" x14ac:dyDescent="0.25">
      <c r="A917" s="115">
        <v>335610</v>
      </c>
      <c r="B917" s="115" t="s">
        <v>109</v>
      </c>
      <c r="E917" s="115" t="s">
        <v>202</v>
      </c>
      <c r="F917" s="115" t="s">
        <v>202</v>
      </c>
      <c r="G917" s="115" t="s">
        <v>202</v>
      </c>
      <c r="H917" s="115" t="s">
        <v>202</v>
      </c>
      <c r="I917" s="115" t="s">
        <v>202</v>
      </c>
      <c r="J917" s="115" t="s">
        <v>202</v>
      </c>
      <c r="K917" s="115" t="s">
        <v>202</v>
      </c>
      <c r="L917" s="115" t="s">
        <v>202</v>
      </c>
      <c r="M917" s="115" t="s">
        <v>202</v>
      </c>
      <c r="N917" s="115" t="s">
        <v>202</v>
      </c>
      <c r="O917" s="115" t="s">
        <v>202</v>
      </c>
    </row>
    <row r="918" spans="1:15" x14ac:dyDescent="0.25">
      <c r="A918" s="115">
        <v>335638</v>
      </c>
      <c r="B918" s="115" t="s">
        <v>109</v>
      </c>
      <c r="E918" s="115" t="s">
        <v>202</v>
      </c>
      <c r="F918" s="115" t="s">
        <v>202</v>
      </c>
      <c r="G918" s="115" t="s">
        <v>202</v>
      </c>
      <c r="H918" s="115" t="s">
        <v>202</v>
      </c>
      <c r="I918" s="115" t="s">
        <v>202</v>
      </c>
      <c r="J918" s="115" t="s">
        <v>202</v>
      </c>
      <c r="K918" s="115" t="s">
        <v>202</v>
      </c>
      <c r="L918" s="115" t="s">
        <v>202</v>
      </c>
      <c r="M918" s="115" t="s">
        <v>202</v>
      </c>
      <c r="N918" s="115" t="s">
        <v>202</v>
      </c>
      <c r="O918" s="115" t="s">
        <v>202</v>
      </c>
    </row>
    <row r="919" spans="1:15" x14ac:dyDescent="0.25">
      <c r="A919" s="115">
        <v>335646</v>
      </c>
      <c r="B919" s="115" t="s">
        <v>109</v>
      </c>
      <c r="E919" s="115" t="s">
        <v>202</v>
      </c>
      <c r="F919" s="115" t="s">
        <v>202</v>
      </c>
      <c r="G919" s="115" t="s">
        <v>202</v>
      </c>
      <c r="H919" s="115" t="s">
        <v>202</v>
      </c>
      <c r="I919" s="115" t="s">
        <v>202</v>
      </c>
      <c r="J919" s="115" t="s">
        <v>202</v>
      </c>
      <c r="K919" s="115" t="s">
        <v>202</v>
      </c>
      <c r="L919" s="115" t="s">
        <v>202</v>
      </c>
      <c r="M919" s="115" t="s">
        <v>202</v>
      </c>
      <c r="N919" s="115" t="s">
        <v>202</v>
      </c>
      <c r="O919" s="115" t="s">
        <v>202</v>
      </c>
    </row>
    <row r="920" spans="1:15" x14ac:dyDescent="0.25">
      <c r="A920" s="115">
        <v>335726</v>
      </c>
      <c r="B920" s="115" t="s">
        <v>109</v>
      </c>
      <c r="C920" s="115" t="s">
        <v>202</v>
      </c>
      <c r="D920" s="115" t="s">
        <v>202</v>
      </c>
      <c r="F920" s="115" t="s">
        <v>202</v>
      </c>
      <c r="G920" s="115" t="s">
        <v>202</v>
      </c>
      <c r="H920" s="115" t="s">
        <v>202</v>
      </c>
      <c r="J920" s="115" t="s">
        <v>202</v>
      </c>
      <c r="K920" s="115" t="s">
        <v>202</v>
      </c>
      <c r="L920" s="115" t="s">
        <v>202</v>
      </c>
      <c r="M920" s="115" t="s">
        <v>202</v>
      </c>
      <c r="N920" s="115" t="s">
        <v>202</v>
      </c>
      <c r="O920" s="115" t="s">
        <v>202</v>
      </c>
    </row>
    <row r="921" spans="1:15" x14ac:dyDescent="0.25">
      <c r="A921" s="115">
        <v>335744</v>
      </c>
      <c r="B921" s="115" t="s">
        <v>109</v>
      </c>
      <c r="C921" s="115" t="s">
        <v>202</v>
      </c>
      <c r="E921" s="115" t="s">
        <v>202</v>
      </c>
      <c r="G921" s="115" t="s">
        <v>202</v>
      </c>
      <c r="H921" s="115" t="s">
        <v>202</v>
      </c>
      <c r="I921" s="115" t="s">
        <v>202</v>
      </c>
      <c r="J921" s="115" t="s">
        <v>202</v>
      </c>
      <c r="K921" s="115" t="s">
        <v>202</v>
      </c>
      <c r="L921" s="115" t="s">
        <v>202</v>
      </c>
      <c r="M921" s="115" t="s">
        <v>202</v>
      </c>
      <c r="N921" s="115" t="s">
        <v>202</v>
      </c>
      <c r="O921" s="115" t="s">
        <v>202</v>
      </c>
    </row>
    <row r="922" spans="1:15" x14ac:dyDescent="0.25">
      <c r="A922" s="115">
        <v>335761</v>
      </c>
      <c r="B922" s="115" t="s">
        <v>109</v>
      </c>
      <c r="D922" s="115" t="s">
        <v>202</v>
      </c>
      <c r="E922" s="115" t="s">
        <v>202</v>
      </c>
      <c r="F922" s="115" t="s">
        <v>202</v>
      </c>
      <c r="H922" s="115" t="s">
        <v>202</v>
      </c>
      <c r="I922" s="115" t="s">
        <v>202</v>
      </c>
      <c r="J922" s="115" t="s">
        <v>202</v>
      </c>
      <c r="K922" s="115" t="s">
        <v>202</v>
      </c>
      <c r="L922" s="115" t="s">
        <v>202</v>
      </c>
      <c r="M922" s="115" t="s">
        <v>202</v>
      </c>
      <c r="N922" s="115" t="s">
        <v>202</v>
      </c>
      <c r="O922" s="115" t="s">
        <v>202</v>
      </c>
    </row>
    <row r="923" spans="1:15" x14ac:dyDescent="0.25">
      <c r="A923" s="115">
        <v>335866</v>
      </c>
      <c r="B923" s="115" t="s">
        <v>109</v>
      </c>
      <c r="C923" s="115" t="s">
        <v>202</v>
      </c>
      <c r="D923" s="115" t="s">
        <v>202</v>
      </c>
      <c r="F923" s="115" t="s">
        <v>202</v>
      </c>
      <c r="G923" s="115" t="s">
        <v>202</v>
      </c>
      <c r="H923" s="115" t="s">
        <v>202</v>
      </c>
      <c r="J923" s="115" t="s">
        <v>202</v>
      </c>
      <c r="K923" s="115" t="s">
        <v>202</v>
      </c>
      <c r="L923" s="115" t="s">
        <v>202</v>
      </c>
      <c r="M923" s="115" t="s">
        <v>202</v>
      </c>
      <c r="N923" s="115" t="s">
        <v>202</v>
      </c>
      <c r="O923" s="115" t="s">
        <v>202</v>
      </c>
    </row>
    <row r="924" spans="1:15" x14ac:dyDescent="0.25">
      <c r="A924" s="115">
        <v>335924</v>
      </c>
      <c r="B924" s="115" t="s">
        <v>109</v>
      </c>
      <c r="C924" s="115" t="s">
        <v>202</v>
      </c>
      <c r="E924" s="115" t="s">
        <v>202</v>
      </c>
      <c r="F924" s="115" t="s">
        <v>202</v>
      </c>
      <c r="G924" s="115" t="s">
        <v>202</v>
      </c>
      <c r="H924" s="115" t="s">
        <v>202</v>
      </c>
      <c r="J924" s="115" t="s">
        <v>202</v>
      </c>
      <c r="K924" s="115" t="s">
        <v>202</v>
      </c>
      <c r="L924" s="115" t="s">
        <v>202</v>
      </c>
      <c r="M924" s="115" t="s">
        <v>202</v>
      </c>
      <c r="N924" s="115" t="s">
        <v>202</v>
      </c>
      <c r="O924" s="115" t="s">
        <v>202</v>
      </c>
    </row>
    <row r="925" spans="1:15" x14ac:dyDescent="0.25">
      <c r="A925" s="115">
        <v>335941</v>
      </c>
      <c r="B925" s="115" t="s">
        <v>109</v>
      </c>
      <c r="D925" s="115" t="s">
        <v>202</v>
      </c>
      <c r="E925" s="115" t="s">
        <v>202</v>
      </c>
      <c r="F925" s="115" t="s">
        <v>202</v>
      </c>
      <c r="H925" s="115" t="s">
        <v>202</v>
      </c>
      <c r="I925" s="115" t="s">
        <v>202</v>
      </c>
      <c r="J925" s="115" t="s">
        <v>202</v>
      </c>
      <c r="K925" s="115" t="s">
        <v>202</v>
      </c>
      <c r="L925" s="115" t="s">
        <v>202</v>
      </c>
      <c r="M925" s="115" t="s">
        <v>202</v>
      </c>
      <c r="N925" s="115" t="s">
        <v>202</v>
      </c>
      <c r="O925" s="115" t="s">
        <v>202</v>
      </c>
    </row>
    <row r="926" spans="1:15" x14ac:dyDescent="0.25">
      <c r="A926" s="115">
        <v>336048</v>
      </c>
      <c r="B926" s="115" t="s">
        <v>109</v>
      </c>
      <c r="D926" s="115" t="s">
        <v>202</v>
      </c>
      <c r="E926" s="115" t="s">
        <v>202</v>
      </c>
      <c r="F926" s="115" t="s">
        <v>202</v>
      </c>
      <c r="H926" s="115" t="s">
        <v>202</v>
      </c>
      <c r="I926" s="115" t="s">
        <v>202</v>
      </c>
      <c r="J926" s="115" t="s">
        <v>202</v>
      </c>
      <c r="K926" s="115" t="s">
        <v>202</v>
      </c>
      <c r="L926" s="115" t="s">
        <v>202</v>
      </c>
      <c r="M926" s="115" t="s">
        <v>202</v>
      </c>
      <c r="N926" s="115" t="s">
        <v>202</v>
      </c>
      <c r="O926" s="115" t="s">
        <v>202</v>
      </c>
    </row>
    <row r="927" spans="1:15" x14ac:dyDescent="0.25">
      <c r="A927" s="115">
        <v>336050</v>
      </c>
      <c r="B927" s="115" t="s">
        <v>109</v>
      </c>
      <c r="D927" s="115" t="s">
        <v>202</v>
      </c>
      <c r="E927" s="115" t="s">
        <v>202</v>
      </c>
      <c r="F927" s="115" t="s">
        <v>202</v>
      </c>
      <c r="G927" s="115" t="s">
        <v>202</v>
      </c>
      <c r="I927" s="115" t="s">
        <v>202</v>
      </c>
      <c r="J927" s="115" t="s">
        <v>202</v>
      </c>
      <c r="K927" s="115" t="s">
        <v>202</v>
      </c>
      <c r="L927" s="115" t="s">
        <v>202</v>
      </c>
      <c r="M927" s="115" t="s">
        <v>202</v>
      </c>
      <c r="N927" s="115" t="s">
        <v>202</v>
      </c>
      <c r="O927" s="115" t="s">
        <v>202</v>
      </c>
    </row>
    <row r="928" spans="1:15" x14ac:dyDescent="0.25">
      <c r="A928" s="115">
        <v>336073</v>
      </c>
      <c r="B928" s="115" t="s">
        <v>109</v>
      </c>
      <c r="C928" s="115" t="s">
        <v>202</v>
      </c>
      <c r="E928" s="115" t="s">
        <v>202</v>
      </c>
      <c r="F928" s="115" t="s">
        <v>202</v>
      </c>
      <c r="G928" s="115" t="s">
        <v>202</v>
      </c>
      <c r="H928" s="115" t="s">
        <v>202</v>
      </c>
      <c r="J928" s="115" t="s">
        <v>202</v>
      </c>
      <c r="K928" s="115" t="s">
        <v>202</v>
      </c>
      <c r="L928" s="115" t="s">
        <v>202</v>
      </c>
      <c r="M928" s="115" t="s">
        <v>202</v>
      </c>
      <c r="N928" s="115" t="s">
        <v>202</v>
      </c>
      <c r="O928" s="115" t="s">
        <v>202</v>
      </c>
    </row>
    <row r="929" spans="1:15" x14ac:dyDescent="0.25">
      <c r="A929" s="115">
        <v>336131</v>
      </c>
      <c r="B929" s="115" t="s">
        <v>109</v>
      </c>
      <c r="D929" s="115" t="s">
        <v>202</v>
      </c>
      <c r="E929" s="115" t="s">
        <v>202</v>
      </c>
      <c r="F929" s="115" t="s">
        <v>202</v>
      </c>
      <c r="H929" s="115" t="s">
        <v>202</v>
      </c>
      <c r="I929" s="115" t="s">
        <v>202</v>
      </c>
      <c r="J929" s="115" t="s">
        <v>202</v>
      </c>
      <c r="K929" s="115" t="s">
        <v>202</v>
      </c>
      <c r="L929" s="115" t="s">
        <v>202</v>
      </c>
      <c r="M929" s="115" t="s">
        <v>202</v>
      </c>
      <c r="N929" s="115" t="s">
        <v>202</v>
      </c>
      <c r="O929" s="115" t="s">
        <v>202</v>
      </c>
    </row>
    <row r="930" spans="1:15" x14ac:dyDescent="0.25">
      <c r="A930" s="115">
        <v>336132</v>
      </c>
      <c r="B930" s="115" t="s">
        <v>109</v>
      </c>
      <c r="C930" s="115" t="s">
        <v>202</v>
      </c>
      <c r="E930" s="115" t="s">
        <v>202</v>
      </c>
      <c r="F930" s="115" t="s">
        <v>202</v>
      </c>
      <c r="H930" s="115" t="s">
        <v>202</v>
      </c>
      <c r="I930" s="115" t="s">
        <v>202</v>
      </c>
      <c r="J930" s="115" t="s">
        <v>202</v>
      </c>
      <c r="K930" s="115" t="s">
        <v>202</v>
      </c>
      <c r="L930" s="115" t="s">
        <v>202</v>
      </c>
      <c r="M930" s="115" t="s">
        <v>202</v>
      </c>
      <c r="N930" s="115" t="s">
        <v>202</v>
      </c>
      <c r="O930" s="115" t="s">
        <v>202</v>
      </c>
    </row>
    <row r="931" spans="1:15" x14ac:dyDescent="0.25">
      <c r="A931" s="115">
        <v>336257</v>
      </c>
      <c r="B931" s="115" t="s">
        <v>109</v>
      </c>
      <c r="C931" s="115" t="s">
        <v>202</v>
      </c>
      <c r="D931" s="115" t="s">
        <v>202</v>
      </c>
      <c r="E931" s="115" t="s">
        <v>202</v>
      </c>
      <c r="F931" s="115" t="s">
        <v>202</v>
      </c>
      <c r="H931" s="115" t="s">
        <v>202</v>
      </c>
      <c r="I931" s="115" t="s">
        <v>202</v>
      </c>
      <c r="J931" s="115" t="s">
        <v>202</v>
      </c>
      <c r="K931" s="115" t="s">
        <v>202</v>
      </c>
      <c r="M931" s="115" t="s">
        <v>202</v>
      </c>
      <c r="N931" s="115" t="s">
        <v>202</v>
      </c>
      <c r="O931" s="115" t="s">
        <v>202</v>
      </c>
    </row>
    <row r="932" spans="1:15" x14ac:dyDescent="0.25">
      <c r="A932" s="115">
        <v>336267</v>
      </c>
      <c r="B932" s="115" t="s">
        <v>109</v>
      </c>
      <c r="D932" s="115" t="s">
        <v>202</v>
      </c>
      <c r="F932" s="115" t="s">
        <v>202</v>
      </c>
      <c r="G932" s="115" t="s">
        <v>202</v>
      </c>
      <c r="H932" s="115" t="s">
        <v>202</v>
      </c>
      <c r="I932" s="115" t="s">
        <v>202</v>
      </c>
      <c r="J932" s="115" t="s">
        <v>202</v>
      </c>
      <c r="K932" s="115" t="s">
        <v>202</v>
      </c>
      <c r="L932" s="115" t="s">
        <v>202</v>
      </c>
      <c r="M932" s="115" t="s">
        <v>202</v>
      </c>
      <c r="N932" s="115" t="s">
        <v>202</v>
      </c>
      <c r="O932" s="115" t="s">
        <v>202</v>
      </c>
    </row>
    <row r="933" spans="1:15" x14ac:dyDescent="0.25">
      <c r="A933" s="115">
        <v>336290</v>
      </c>
      <c r="B933" s="115" t="s">
        <v>109</v>
      </c>
      <c r="C933" s="115" t="s">
        <v>202</v>
      </c>
      <c r="E933" s="115" t="s">
        <v>202</v>
      </c>
      <c r="F933" s="115" t="s">
        <v>202</v>
      </c>
      <c r="G933" s="115" t="s">
        <v>202</v>
      </c>
      <c r="H933" s="115" t="s">
        <v>202</v>
      </c>
      <c r="J933" s="115" t="s">
        <v>202</v>
      </c>
      <c r="K933" s="115" t="s">
        <v>202</v>
      </c>
      <c r="L933" s="115" t="s">
        <v>202</v>
      </c>
      <c r="M933" s="115" t="s">
        <v>202</v>
      </c>
      <c r="N933" s="115" t="s">
        <v>202</v>
      </c>
      <c r="O933" s="115" t="s">
        <v>202</v>
      </c>
    </row>
    <row r="934" spans="1:15" x14ac:dyDescent="0.25">
      <c r="A934" s="115">
        <v>336303</v>
      </c>
      <c r="B934" s="115" t="s">
        <v>109</v>
      </c>
      <c r="E934" s="115" t="s">
        <v>202</v>
      </c>
      <c r="F934" s="115" t="s">
        <v>202</v>
      </c>
      <c r="G934" s="115" t="s">
        <v>202</v>
      </c>
      <c r="H934" s="115" t="s">
        <v>202</v>
      </c>
      <c r="I934" s="115" t="s">
        <v>202</v>
      </c>
      <c r="J934" s="115" t="s">
        <v>202</v>
      </c>
      <c r="K934" s="115" t="s">
        <v>202</v>
      </c>
      <c r="L934" s="115" t="s">
        <v>202</v>
      </c>
      <c r="M934" s="115" t="s">
        <v>202</v>
      </c>
      <c r="N934" s="115" t="s">
        <v>202</v>
      </c>
      <c r="O934" s="115" t="s">
        <v>202</v>
      </c>
    </row>
    <row r="935" spans="1:15" x14ac:dyDescent="0.25">
      <c r="A935" s="115">
        <v>336321</v>
      </c>
      <c r="B935" s="115" t="s">
        <v>109</v>
      </c>
      <c r="C935" s="115" t="s">
        <v>202</v>
      </c>
      <c r="F935" s="115" t="s">
        <v>202</v>
      </c>
      <c r="G935" s="115" t="s">
        <v>202</v>
      </c>
      <c r="H935" s="115" t="s">
        <v>202</v>
      </c>
      <c r="I935" s="115" t="s">
        <v>202</v>
      </c>
      <c r="J935" s="115" t="s">
        <v>202</v>
      </c>
      <c r="K935" s="115" t="s">
        <v>202</v>
      </c>
      <c r="L935" s="115" t="s">
        <v>202</v>
      </c>
      <c r="M935" s="115" t="s">
        <v>202</v>
      </c>
      <c r="N935" s="115" t="s">
        <v>202</v>
      </c>
      <c r="O935" s="115" t="s">
        <v>202</v>
      </c>
    </row>
    <row r="936" spans="1:15" x14ac:dyDescent="0.25">
      <c r="A936" s="115">
        <v>336378</v>
      </c>
      <c r="B936" s="115" t="s">
        <v>109</v>
      </c>
      <c r="C936" s="115" t="s">
        <v>202</v>
      </c>
      <c r="D936" s="115" t="s">
        <v>202</v>
      </c>
      <c r="E936" s="115" t="s">
        <v>202</v>
      </c>
      <c r="F936" s="115" t="s">
        <v>202</v>
      </c>
      <c r="G936" s="115" t="s">
        <v>202</v>
      </c>
      <c r="H936" s="115" t="s">
        <v>202</v>
      </c>
      <c r="J936" s="115" t="s">
        <v>202</v>
      </c>
      <c r="K936" s="115" t="s">
        <v>202</v>
      </c>
      <c r="M936" s="115" t="s">
        <v>202</v>
      </c>
      <c r="N936" s="115" t="s">
        <v>202</v>
      </c>
      <c r="O936" s="115" t="s">
        <v>202</v>
      </c>
    </row>
    <row r="937" spans="1:15" x14ac:dyDescent="0.25">
      <c r="A937" s="115">
        <v>336405</v>
      </c>
      <c r="B937" s="115" t="s">
        <v>109</v>
      </c>
      <c r="C937" s="115" t="s">
        <v>202</v>
      </c>
      <c r="D937" s="115" t="s">
        <v>202</v>
      </c>
      <c r="F937" s="115" t="s">
        <v>202</v>
      </c>
      <c r="G937" s="115" t="s">
        <v>202</v>
      </c>
      <c r="H937" s="115" t="s">
        <v>202</v>
      </c>
      <c r="J937" s="115" t="s">
        <v>202</v>
      </c>
      <c r="K937" s="115" t="s">
        <v>202</v>
      </c>
      <c r="L937" s="115" t="s">
        <v>202</v>
      </c>
      <c r="M937" s="115" t="s">
        <v>202</v>
      </c>
      <c r="N937" s="115" t="s">
        <v>202</v>
      </c>
      <c r="O937" s="115" t="s">
        <v>202</v>
      </c>
    </row>
    <row r="938" spans="1:15" x14ac:dyDescent="0.25">
      <c r="A938" s="115">
        <v>336421</v>
      </c>
      <c r="B938" s="115" t="s">
        <v>109</v>
      </c>
      <c r="D938" s="115" t="s">
        <v>202</v>
      </c>
      <c r="F938" s="115" t="s">
        <v>202</v>
      </c>
      <c r="G938" s="115" t="s">
        <v>202</v>
      </c>
      <c r="H938" s="115" t="s">
        <v>202</v>
      </c>
      <c r="I938" s="115" t="s">
        <v>202</v>
      </c>
      <c r="J938" s="115" t="s">
        <v>202</v>
      </c>
      <c r="K938" s="115" t="s">
        <v>202</v>
      </c>
      <c r="L938" s="115" t="s">
        <v>202</v>
      </c>
      <c r="M938" s="115" t="s">
        <v>202</v>
      </c>
      <c r="N938" s="115" t="s">
        <v>202</v>
      </c>
      <c r="O938" s="115" t="s">
        <v>202</v>
      </c>
    </row>
    <row r="939" spans="1:15" x14ac:dyDescent="0.25">
      <c r="A939" s="115">
        <v>336439</v>
      </c>
      <c r="B939" s="115" t="s">
        <v>109</v>
      </c>
      <c r="D939" s="115" t="s">
        <v>202</v>
      </c>
      <c r="F939" s="115" t="s">
        <v>202</v>
      </c>
      <c r="G939" s="115" t="s">
        <v>202</v>
      </c>
      <c r="H939" s="115" t="s">
        <v>202</v>
      </c>
      <c r="I939" s="115" t="s">
        <v>202</v>
      </c>
      <c r="J939" s="115" t="s">
        <v>202</v>
      </c>
      <c r="K939" s="115" t="s">
        <v>202</v>
      </c>
      <c r="L939" s="115" t="s">
        <v>202</v>
      </c>
      <c r="M939" s="115" t="s">
        <v>202</v>
      </c>
      <c r="N939" s="115" t="s">
        <v>202</v>
      </c>
      <c r="O939" s="115" t="s">
        <v>202</v>
      </c>
    </row>
    <row r="940" spans="1:15" x14ac:dyDescent="0.25">
      <c r="A940" s="115">
        <v>336474</v>
      </c>
      <c r="B940" s="115" t="s">
        <v>109</v>
      </c>
      <c r="E940" s="115" t="s">
        <v>202</v>
      </c>
      <c r="F940" s="115" t="s">
        <v>202</v>
      </c>
      <c r="G940" s="115" t="s">
        <v>202</v>
      </c>
      <c r="H940" s="115" t="s">
        <v>202</v>
      </c>
      <c r="I940" s="115" t="s">
        <v>202</v>
      </c>
      <c r="J940" s="115" t="s">
        <v>202</v>
      </c>
      <c r="K940" s="115" t="s">
        <v>202</v>
      </c>
      <c r="L940" s="115" t="s">
        <v>202</v>
      </c>
      <c r="M940" s="115" t="s">
        <v>202</v>
      </c>
      <c r="N940" s="115" t="s">
        <v>202</v>
      </c>
      <c r="O940" s="115" t="s">
        <v>202</v>
      </c>
    </row>
    <row r="941" spans="1:15" x14ac:dyDescent="0.25">
      <c r="A941" s="115">
        <v>336511</v>
      </c>
      <c r="B941" s="115" t="s">
        <v>109</v>
      </c>
      <c r="D941" s="115" t="s">
        <v>202</v>
      </c>
      <c r="E941" s="115" t="s">
        <v>202</v>
      </c>
      <c r="F941" s="115" t="s">
        <v>202</v>
      </c>
      <c r="H941" s="115" t="s">
        <v>202</v>
      </c>
      <c r="I941" s="115" t="s">
        <v>202</v>
      </c>
      <c r="J941" s="115" t="s">
        <v>202</v>
      </c>
      <c r="K941" s="115" t="s">
        <v>202</v>
      </c>
      <c r="L941" s="115" t="s">
        <v>202</v>
      </c>
      <c r="M941" s="115" t="s">
        <v>202</v>
      </c>
      <c r="N941" s="115" t="s">
        <v>202</v>
      </c>
      <c r="O941" s="115" t="s">
        <v>202</v>
      </c>
    </row>
    <row r="942" spans="1:15" x14ac:dyDescent="0.25">
      <c r="A942" s="115">
        <v>336525</v>
      </c>
      <c r="B942" s="115" t="s">
        <v>109</v>
      </c>
      <c r="C942" s="115" t="s">
        <v>202</v>
      </c>
      <c r="D942" s="115" t="s">
        <v>202</v>
      </c>
      <c r="E942" s="115" t="s">
        <v>202</v>
      </c>
      <c r="F942" s="115" t="s">
        <v>202</v>
      </c>
      <c r="G942" s="115" t="s">
        <v>202</v>
      </c>
      <c r="J942" s="115" t="s">
        <v>202</v>
      </c>
      <c r="K942" s="115" t="s">
        <v>202</v>
      </c>
      <c r="L942" s="115" t="s">
        <v>202</v>
      </c>
      <c r="M942" s="115" t="s">
        <v>202</v>
      </c>
      <c r="N942" s="115" t="s">
        <v>202</v>
      </c>
      <c r="O942" s="115" t="s">
        <v>202</v>
      </c>
    </row>
    <row r="943" spans="1:15" x14ac:dyDescent="0.25">
      <c r="A943" s="115">
        <v>336603</v>
      </c>
      <c r="B943" s="115" t="s">
        <v>109</v>
      </c>
      <c r="C943" s="115" t="s">
        <v>202</v>
      </c>
      <c r="E943" s="115" t="s">
        <v>202</v>
      </c>
      <c r="F943" s="115" t="s">
        <v>202</v>
      </c>
      <c r="G943" s="115" t="s">
        <v>202</v>
      </c>
      <c r="H943" s="115" t="s">
        <v>202</v>
      </c>
      <c r="I943" s="115" t="s">
        <v>202</v>
      </c>
      <c r="K943" s="115" t="s">
        <v>202</v>
      </c>
      <c r="L943" s="115" t="s">
        <v>202</v>
      </c>
      <c r="M943" s="115" t="s">
        <v>202</v>
      </c>
      <c r="N943" s="115" t="s">
        <v>202</v>
      </c>
      <c r="O943" s="115" t="s">
        <v>202</v>
      </c>
    </row>
    <row r="944" spans="1:15" x14ac:dyDescent="0.25">
      <c r="A944" s="115">
        <v>336649</v>
      </c>
      <c r="B944" s="115" t="s">
        <v>109</v>
      </c>
      <c r="C944" s="115" t="s">
        <v>202</v>
      </c>
      <c r="D944" s="115" t="s">
        <v>202</v>
      </c>
      <c r="F944" s="115" t="s">
        <v>202</v>
      </c>
      <c r="G944" s="115" t="s">
        <v>202</v>
      </c>
      <c r="H944" s="115" t="s">
        <v>202</v>
      </c>
      <c r="I944" s="115" t="s">
        <v>202</v>
      </c>
      <c r="J944" s="115" t="s">
        <v>202</v>
      </c>
      <c r="K944" s="115" t="s">
        <v>202</v>
      </c>
      <c r="L944" s="115" t="s">
        <v>202</v>
      </c>
      <c r="N944" s="115" t="s">
        <v>202</v>
      </c>
      <c r="O944" s="115" t="s">
        <v>202</v>
      </c>
    </row>
    <row r="945" spans="1:15" x14ac:dyDescent="0.25">
      <c r="A945" s="115">
        <v>336688</v>
      </c>
      <c r="B945" s="115" t="s">
        <v>109</v>
      </c>
      <c r="D945" s="115" t="s">
        <v>202</v>
      </c>
      <c r="E945" s="115" t="s">
        <v>202</v>
      </c>
      <c r="F945" s="115" t="s">
        <v>202</v>
      </c>
      <c r="H945" s="115" t="s">
        <v>202</v>
      </c>
      <c r="I945" s="115" t="s">
        <v>202</v>
      </c>
      <c r="J945" s="115" t="s">
        <v>202</v>
      </c>
      <c r="K945" s="115" t="s">
        <v>202</v>
      </c>
      <c r="L945" s="115" t="s">
        <v>202</v>
      </c>
      <c r="M945" s="115" t="s">
        <v>202</v>
      </c>
      <c r="N945" s="115" t="s">
        <v>202</v>
      </c>
      <c r="O945" s="115" t="s">
        <v>202</v>
      </c>
    </row>
    <row r="946" spans="1:15" x14ac:dyDescent="0.25">
      <c r="A946" s="115">
        <v>336698</v>
      </c>
      <c r="B946" s="115" t="s">
        <v>109</v>
      </c>
      <c r="C946" s="115" t="s">
        <v>202</v>
      </c>
      <c r="F946" s="115" t="s">
        <v>202</v>
      </c>
      <c r="G946" s="115" t="s">
        <v>202</v>
      </c>
      <c r="H946" s="115" t="s">
        <v>202</v>
      </c>
      <c r="I946" s="115" t="s">
        <v>202</v>
      </c>
      <c r="J946" s="115" t="s">
        <v>202</v>
      </c>
      <c r="K946" s="115" t="s">
        <v>202</v>
      </c>
      <c r="L946" s="115" t="s">
        <v>202</v>
      </c>
      <c r="M946" s="115" t="s">
        <v>202</v>
      </c>
      <c r="N946" s="115" t="s">
        <v>202</v>
      </c>
      <c r="O946" s="115" t="s">
        <v>202</v>
      </c>
    </row>
    <row r="947" spans="1:15" x14ac:dyDescent="0.25">
      <c r="A947" s="115">
        <v>336703</v>
      </c>
      <c r="B947" s="115" t="s">
        <v>109</v>
      </c>
      <c r="C947" s="115" t="s">
        <v>202</v>
      </c>
      <c r="E947" s="115" t="s">
        <v>202</v>
      </c>
      <c r="F947" s="115" t="s">
        <v>202</v>
      </c>
      <c r="H947" s="115" t="s">
        <v>202</v>
      </c>
      <c r="I947" s="115" t="s">
        <v>202</v>
      </c>
      <c r="J947" s="115" t="s">
        <v>202</v>
      </c>
      <c r="K947" s="115" t="s">
        <v>202</v>
      </c>
      <c r="L947" s="115" t="s">
        <v>202</v>
      </c>
      <c r="M947" s="115" t="s">
        <v>202</v>
      </c>
      <c r="N947" s="115" t="s">
        <v>202</v>
      </c>
      <c r="O947" s="115" t="s">
        <v>202</v>
      </c>
    </row>
    <row r="948" spans="1:15" x14ac:dyDescent="0.25">
      <c r="A948" s="115">
        <v>335070</v>
      </c>
      <c r="B948" s="115" t="s">
        <v>109</v>
      </c>
      <c r="E948" s="115" t="s">
        <v>202</v>
      </c>
      <c r="F948" s="115" t="s">
        <v>202</v>
      </c>
      <c r="G948" s="115" t="s">
        <v>202</v>
      </c>
      <c r="I948" s="115" t="s">
        <v>202</v>
      </c>
      <c r="J948" s="115" t="s">
        <v>202</v>
      </c>
      <c r="K948" s="115" t="s">
        <v>202</v>
      </c>
      <c r="L948" s="115" t="s">
        <v>202</v>
      </c>
      <c r="M948" s="115" t="s">
        <v>202</v>
      </c>
      <c r="N948" s="115" t="s">
        <v>202</v>
      </c>
      <c r="O948" s="115" t="s">
        <v>202</v>
      </c>
    </row>
    <row r="949" spans="1:15" x14ac:dyDescent="0.25">
      <c r="A949" s="115">
        <v>335092</v>
      </c>
      <c r="B949" s="115" t="s">
        <v>109</v>
      </c>
      <c r="D949" s="115" t="s">
        <v>202</v>
      </c>
      <c r="F949" s="115" t="s">
        <v>202</v>
      </c>
      <c r="H949" s="115" t="s">
        <v>202</v>
      </c>
      <c r="I949" s="115" t="s">
        <v>202</v>
      </c>
      <c r="J949" s="115" t="s">
        <v>202</v>
      </c>
      <c r="K949" s="115" t="s">
        <v>202</v>
      </c>
      <c r="L949" s="115" t="s">
        <v>202</v>
      </c>
      <c r="M949" s="115" t="s">
        <v>202</v>
      </c>
      <c r="N949" s="115" t="s">
        <v>202</v>
      </c>
      <c r="O949" s="115" t="s">
        <v>202</v>
      </c>
    </row>
    <row r="950" spans="1:15" x14ac:dyDescent="0.25">
      <c r="A950" s="115">
        <v>335280</v>
      </c>
      <c r="B950" s="115" t="s">
        <v>109</v>
      </c>
      <c r="F950" s="115" t="s">
        <v>202</v>
      </c>
      <c r="G950" s="115" t="s">
        <v>202</v>
      </c>
      <c r="H950" s="115" t="s">
        <v>202</v>
      </c>
      <c r="I950" s="115" t="s">
        <v>202</v>
      </c>
      <c r="J950" s="115" t="s">
        <v>202</v>
      </c>
      <c r="K950" s="115" t="s">
        <v>202</v>
      </c>
      <c r="L950" s="115" t="s">
        <v>202</v>
      </c>
      <c r="M950" s="115" t="s">
        <v>202</v>
      </c>
      <c r="N950" s="115" t="s">
        <v>202</v>
      </c>
      <c r="O950" s="115" t="s">
        <v>202</v>
      </c>
    </row>
    <row r="951" spans="1:15" x14ac:dyDescent="0.25">
      <c r="A951" s="115">
        <v>335305</v>
      </c>
      <c r="B951" s="115" t="s">
        <v>109</v>
      </c>
      <c r="C951" s="115" t="s">
        <v>202</v>
      </c>
      <c r="E951" s="115" t="s">
        <v>202</v>
      </c>
      <c r="F951" s="115" t="s">
        <v>202</v>
      </c>
      <c r="H951" s="115" t="s">
        <v>202</v>
      </c>
      <c r="J951" s="115" t="s">
        <v>202</v>
      </c>
      <c r="K951" s="115" t="s">
        <v>202</v>
      </c>
      <c r="L951" s="115" t="s">
        <v>202</v>
      </c>
      <c r="M951" s="115" t="s">
        <v>202</v>
      </c>
      <c r="N951" s="115" t="s">
        <v>202</v>
      </c>
      <c r="O951" s="115" t="s">
        <v>202</v>
      </c>
    </row>
    <row r="952" spans="1:15" x14ac:dyDescent="0.25">
      <c r="A952" s="115">
        <v>335358</v>
      </c>
      <c r="B952" s="115" t="s">
        <v>109</v>
      </c>
      <c r="E952" s="115" t="s">
        <v>202</v>
      </c>
      <c r="F952" s="115" t="s">
        <v>202</v>
      </c>
      <c r="H952" s="115" t="s">
        <v>202</v>
      </c>
      <c r="I952" s="115" t="s">
        <v>202</v>
      </c>
      <c r="J952" s="115" t="s">
        <v>202</v>
      </c>
      <c r="K952" s="115" t="s">
        <v>202</v>
      </c>
      <c r="L952" s="115" t="s">
        <v>202</v>
      </c>
      <c r="M952" s="115" t="s">
        <v>202</v>
      </c>
      <c r="N952" s="115" t="s">
        <v>202</v>
      </c>
      <c r="O952" s="115" t="s">
        <v>202</v>
      </c>
    </row>
    <row r="953" spans="1:15" x14ac:dyDescent="0.25">
      <c r="A953" s="115">
        <v>335368</v>
      </c>
      <c r="B953" s="115" t="s">
        <v>109</v>
      </c>
      <c r="C953" s="115" t="s">
        <v>202</v>
      </c>
      <c r="F953" s="115" t="s">
        <v>202</v>
      </c>
      <c r="G953" s="115" t="s">
        <v>202</v>
      </c>
      <c r="H953" s="115" t="s">
        <v>202</v>
      </c>
      <c r="J953" s="115" t="s">
        <v>202</v>
      </c>
      <c r="K953" s="115" t="s">
        <v>202</v>
      </c>
      <c r="L953" s="115" t="s">
        <v>202</v>
      </c>
      <c r="M953" s="115" t="s">
        <v>202</v>
      </c>
      <c r="N953" s="115" t="s">
        <v>202</v>
      </c>
      <c r="O953" s="115" t="s">
        <v>202</v>
      </c>
    </row>
    <row r="954" spans="1:15" x14ac:dyDescent="0.25">
      <c r="A954" s="115">
        <v>335459</v>
      </c>
      <c r="B954" s="115" t="s">
        <v>109</v>
      </c>
      <c r="D954" s="115" t="s">
        <v>202</v>
      </c>
      <c r="F954" s="115" t="s">
        <v>202</v>
      </c>
      <c r="H954" s="115" t="s">
        <v>202</v>
      </c>
      <c r="I954" s="115" t="s">
        <v>202</v>
      </c>
      <c r="J954" s="115" t="s">
        <v>202</v>
      </c>
      <c r="K954" s="115" t="s">
        <v>202</v>
      </c>
      <c r="L954" s="115" t="s">
        <v>202</v>
      </c>
      <c r="M954" s="115" t="s">
        <v>202</v>
      </c>
      <c r="N954" s="115" t="s">
        <v>202</v>
      </c>
      <c r="O954" s="115" t="s">
        <v>202</v>
      </c>
    </row>
    <row r="955" spans="1:15" x14ac:dyDescent="0.25">
      <c r="A955" s="115">
        <v>335537</v>
      </c>
      <c r="B955" s="115" t="s">
        <v>109</v>
      </c>
      <c r="D955" s="115" t="s">
        <v>202</v>
      </c>
      <c r="E955" s="115" t="s">
        <v>202</v>
      </c>
      <c r="F955" s="115" t="s">
        <v>202</v>
      </c>
      <c r="H955" s="115" t="s">
        <v>202</v>
      </c>
      <c r="J955" s="115" t="s">
        <v>202</v>
      </c>
      <c r="K955" s="115" t="s">
        <v>202</v>
      </c>
      <c r="L955" s="115" t="s">
        <v>202</v>
      </c>
      <c r="M955" s="115" t="s">
        <v>202</v>
      </c>
      <c r="N955" s="115" t="s">
        <v>202</v>
      </c>
      <c r="O955" s="115" t="s">
        <v>202</v>
      </c>
    </row>
    <row r="956" spans="1:15" x14ac:dyDescent="0.25">
      <c r="A956" s="115">
        <v>335568</v>
      </c>
      <c r="B956" s="115" t="s">
        <v>109</v>
      </c>
      <c r="E956" s="115" t="s">
        <v>202</v>
      </c>
      <c r="F956" s="115" t="s">
        <v>202</v>
      </c>
      <c r="H956" s="115" t="s">
        <v>202</v>
      </c>
      <c r="I956" s="115" t="s">
        <v>202</v>
      </c>
      <c r="J956" s="115" t="s">
        <v>202</v>
      </c>
      <c r="K956" s="115" t="s">
        <v>202</v>
      </c>
      <c r="L956" s="115" t="s">
        <v>202</v>
      </c>
      <c r="M956" s="115" t="s">
        <v>202</v>
      </c>
      <c r="N956" s="115" t="s">
        <v>202</v>
      </c>
      <c r="O956" s="115" t="s">
        <v>202</v>
      </c>
    </row>
    <row r="957" spans="1:15" x14ac:dyDescent="0.25">
      <c r="A957" s="115">
        <v>335602</v>
      </c>
      <c r="B957" s="115" t="s">
        <v>109</v>
      </c>
      <c r="D957" s="115" t="s">
        <v>202</v>
      </c>
      <c r="E957" s="115" t="s">
        <v>202</v>
      </c>
      <c r="F957" s="115" t="s">
        <v>202</v>
      </c>
      <c r="G957" s="115" t="s">
        <v>202</v>
      </c>
      <c r="J957" s="115" t="s">
        <v>202</v>
      </c>
      <c r="K957" s="115" t="s">
        <v>202</v>
      </c>
      <c r="L957" s="115" t="s">
        <v>202</v>
      </c>
      <c r="M957" s="115" t="s">
        <v>202</v>
      </c>
      <c r="N957" s="115" t="s">
        <v>202</v>
      </c>
      <c r="O957" s="115" t="s">
        <v>202</v>
      </c>
    </row>
    <row r="958" spans="1:15" x14ac:dyDescent="0.25">
      <c r="A958" s="115">
        <v>335625</v>
      </c>
      <c r="B958" s="115" t="s">
        <v>109</v>
      </c>
      <c r="D958" s="115" t="s">
        <v>202</v>
      </c>
      <c r="E958" s="115" t="s">
        <v>202</v>
      </c>
      <c r="F958" s="115" t="s">
        <v>202</v>
      </c>
      <c r="I958" s="115" t="s">
        <v>202</v>
      </c>
      <c r="J958" s="115" t="s">
        <v>202</v>
      </c>
      <c r="K958" s="115" t="s">
        <v>202</v>
      </c>
      <c r="L958" s="115" t="s">
        <v>202</v>
      </c>
      <c r="M958" s="115" t="s">
        <v>202</v>
      </c>
      <c r="N958" s="115" t="s">
        <v>202</v>
      </c>
      <c r="O958" s="115" t="s">
        <v>202</v>
      </c>
    </row>
    <row r="959" spans="1:15" x14ac:dyDescent="0.25">
      <c r="A959" s="115">
        <v>335654</v>
      </c>
      <c r="B959" s="115" t="s">
        <v>109</v>
      </c>
      <c r="C959" s="115" t="s">
        <v>202</v>
      </c>
      <c r="D959" s="115" t="s">
        <v>202</v>
      </c>
      <c r="F959" s="115" t="s">
        <v>202</v>
      </c>
      <c r="G959" s="115" t="s">
        <v>202</v>
      </c>
      <c r="I959" s="115" t="s">
        <v>202</v>
      </c>
      <c r="K959" s="115" t="s">
        <v>202</v>
      </c>
      <c r="L959" s="115" t="s">
        <v>202</v>
      </c>
      <c r="M959" s="115" t="s">
        <v>202</v>
      </c>
      <c r="N959" s="115" t="s">
        <v>202</v>
      </c>
      <c r="O959" s="115" t="s">
        <v>202</v>
      </c>
    </row>
    <row r="960" spans="1:15" x14ac:dyDescent="0.25">
      <c r="A960" s="115">
        <v>335730</v>
      </c>
      <c r="B960" s="115" t="s">
        <v>109</v>
      </c>
      <c r="D960" s="115" t="s">
        <v>202</v>
      </c>
      <c r="E960" s="115" t="s">
        <v>202</v>
      </c>
      <c r="F960" s="115" t="s">
        <v>202</v>
      </c>
      <c r="H960" s="115" t="s">
        <v>202</v>
      </c>
      <c r="J960" s="115" t="s">
        <v>202</v>
      </c>
      <c r="K960" s="115" t="s">
        <v>202</v>
      </c>
      <c r="L960" s="115" t="s">
        <v>202</v>
      </c>
      <c r="M960" s="115" t="s">
        <v>202</v>
      </c>
      <c r="N960" s="115" t="s">
        <v>202</v>
      </c>
      <c r="O960" s="115" t="s">
        <v>202</v>
      </c>
    </row>
    <row r="961" spans="1:15" x14ac:dyDescent="0.25">
      <c r="A961" s="115">
        <v>335774</v>
      </c>
      <c r="B961" s="115" t="s">
        <v>109</v>
      </c>
      <c r="D961" s="115" t="s">
        <v>202</v>
      </c>
      <c r="F961" s="115" t="s">
        <v>202</v>
      </c>
      <c r="H961" s="115" t="s">
        <v>202</v>
      </c>
      <c r="I961" s="115" t="s">
        <v>202</v>
      </c>
      <c r="J961" s="115" t="s">
        <v>202</v>
      </c>
      <c r="K961" s="115" t="s">
        <v>202</v>
      </c>
      <c r="L961" s="115" t="s">
        <v>202</v>
      </c>
      <c r="M961" s="115" t="s">
        <v>202</v>
      </c>
      <c r="N961" s="115" t="s">
        <v>202</v>
      </c>
      <c r="O961" s="115" t="s">
        <v>202</v>
      </c>
    </row>
    <row r="962" spans="1:15" x14ac:dyDescent="0.25">
      <c r="A962" s="115">
        <v>335792</v>
      </c>
      <c r="B962" s="115" t="s">
        <v>109</v>
      </c>
      <c r="C962" s="115" t="s">
        <v>202</v>
      </c>
      <c r="E962" s="115" t="s">
        <v>202</v>
      </c>
      <c r="F962" s="115" t="s">
        <v>202</v>
      </c>
      <c r="I962" s="115" t="s">
        <v>202</v>
      </c>
      <c r="J962" s="115" t="s">
        <v>202</v>
      </c>
      <c r="K962" s="115" t="s">
        <v>202</v>
      </c>
      <c r="L962" s="115" t="s">
        <v>202</v>
      </c>
      <c r="M962" s="115" t="s">
        <v>202</v>
      </c>
      <c r="N962" s="115" t="s">
        <v>202</v>
      </c>
      <c r="O962" s="115" t="s">
        <v>202</v>
      </c>
    </row>
    <row r="963" spans="1:15" x14ac:dyDescent="0.25">
      <c r="A963" s="115">
        <v>335810</v>
      </c>
      <c r="B963" s="115" t="s">
        <v>109</v>
      </c>
      <c r="D963" s="115" t="s">
        <v>202</v>
      </c>
      <c r="F963" s="115" t="s">
        <v>202</v>
      </c>
      <c r="H963" s="115" t="s">
        <v>202</v>
      </c>
      <c r="I963" s="115" t="s">
        <v>202</v>
      </c>
      <c r="J963" s="115" t="s">
        <v>202</v>
      </c>
      <c r="K963" s="115" t="s">
        <v>202</v>
      </c>
      <c r="L963" s="115" t="s">
        <v>202</v>
      </c>
      <c r="M963" s="115" t="s">
        <v>202</v>
      </c>
      <c r="N963" s="115" t="s">
        <v>202</v>
      </c>
      <c r="O963" s="115" t="s">
        <v>202</v>
      </c>
    </row>
    <row r="964" spans="1:15" x14ac:dyDescent="0.25">
      <c r="A964" s="115">
        <v>335934</v>
      </c>
      <c r="B964" s="115" t="s">
        <v>109</v>
      </c>
      <c r="D964" s="115" t="s">
        <v>202</v>
      </c>
      <c r="F964" s="115" t="s">
        <v>202</v>
      </c>
      <c r="G964" s="115" t="s">
        <v>202</v>
      </c>
      <c r="H964" s="115" t="s">
        <v>202</v>
      </c>
      <c r="I964" s="115" t="s">
        <v>202</v>
      </c>
      <c r="K964" s="115" t="s">
        <v>202</v>
      </c>
      <c r="L964" s="115" t="s">
        <v>202</v>
      </c>
      <c r="M964" s="115" t="s">
        <v>202</v>
      </c>
      <c r="N964" s="115" t="s">
        <v>202</v>
      </c>
      <c r="O964" s="115" t="s">
        <v>202</v>
      </c>
    </row>
    <row r="965" spans="1:15" x14ac:dyDescent="0.25">
      <c r="A965" s="115">
        <v>335946</v>
      </c>
      <c r="B965" s="115" t="s">
        <v>109</v>
      </c>
      <c r="C965" s="115" t="s">
        <v>202</v>
      </c>
      <c r="E965" s="115" t="s">
        <v>202</v>
      </c>
      <c r="F965" s="115" t="s">
        <v>202</v>
      </c>
      <c r="H965" s="115" t="s">
        <v>202</v>
      </c>
      <c r="J965" s="115" t="s">
        <v>202</v>
      </c>
      <c r="K965" s="115" t="s">
        <v>202</v>
      </c>
      <c r="L965" s="115" t="s">
        <v>202</v>
      </c>
      <c r="M965" s="115" t="s">
        <v>202</v>
      </c>
      <c r="N965" s="115" t="s">
        <v>202</v>
      </c>
      <c r="O965" s="115" t="s">
        <v>202</v>
      </c>
    </row>
    <row r="966" spans="1:15" x14ac:dyDescent="0.25">
      <c r="A966" s="115">
        <v>335985</v>
      </c>
      <c r="B966" s="115" t="s">
        <v>109</v>
      </c>
      <c r="D966" s="115" t="s">
        <v>202</v>
      </c>
      <c r="E966" s="115" t="s">
        <v>202</v>
      </c>
      <c r="H966" s="115" t="s">
        <v>202</v>
      </c>
      <c r="I966" s="115" t="s">
        <v>202</v>
      </c>
      <c r="J966" s="115" t="s">
        <v>202</v>
      </c>
      <c r="K966" s="115" t="s">
        <v>202</v>
      </c>
      <c r="L966" s="115" t="s">
        <v>202</v>
      </c>
      <c r="M966" s="115" t="s">
        <v>202</v>
      </c>
      <c r="N966" s="115" t="s">
        <v>202</v>
      </c>
      <c r="O966" s="115" t="s">
        <v>202</v>
      </c>
    </row>
    <row r="967" spans="1:15" x14ac:dyDescent="0.25">
      <c r="A967" s="115">
        <v>336011</v>
      </c>
      <c r="B967" s="115" t="s">
        <v>109</v>
      </c>
      <c r="F967" s="115" t="s">
        <v>202</v>
      </c>
      <c r="G967" s="115" t="s">
        <v>202</v>
      </c>
      <c r="H967" s="115" t="s">
        <v>202</v>
      </c>
      <c r="I967" s="115" t="s">
        <v>202</v>
      </c>
      <c r="J967" s="115" t="s">
        <v>202</v>
      </c>
      <c r="K967" s="115" t="s">
        <v>202</v>
      </c>
      <c r="L967" s="115" t="s">
        <v>202</v>
      </c>
      <c r="M967" s="115" t="s">
        <v>202</v>
      </c>
      <c r="N967" s="115" t="s">
        <v>202</v>
      </c>
      <c r="O967" s="115" t="s">
        <v>202</v>
      </c>
    </row>
    <row r="968" spans="1:15" x14ac:dyDescent="0.25">
      <c r="A968" s="115">
        <v>336140</v>
      </c>
      <c r="B968" s="115" t="s">
        <v>109</v>
      </c>
      <c r="E968" s="115" t="s">
        <v>202</v>
      </c>
      <c r="F968" s="115" t="s">
        <v>202</v>
      </c>
      <c r="G968" s="115" t="s">
        <v>202</v>
      </c>
      <c r="I968" s="115" t="s">
        <v>202</v>
      </c>
      <c r="J968" s="115" t="s">
        <v>202</v>
      </c>
      <c r="K968" s="115" t="s">
        <v>202</v>
      </c>
      <c r="L968" s="115" t="s">
        <v>202</v>
      </c>
      <c r="M968" s="115" t="s">
        <v>202</v>
      </c>
      <c r="N968" s="115" t="s">
        <v>202</v>
      </c>
      <c r="O968" s="115" t="s">
        <v>202</v>
      </c>
    </row>
    <row r="969" spans="1:15" x14ac:dyDescent="0.25">
      <c r="A969" s="115">
        <v>336212</v>
      </c>
      <c r="B969" s="115" t="s">
        <v>109</v>
      </c>
      <c r="C969" s="115" t="s">
        <v>202</v>
      </c>
      <c r="D969" s="115" t="s">
        <v>202</v>
      </c>
      <c r="E969" s="115" t="s">
        <v>202</v>
      </c>
      <c r="G969" s="115" t="s">
        <v>202</v>
      </c>
      <c r="H969" s="115" t="s">
        <v>202</v>
      </c>
      <c r="I969" s="115" t="s">
        <v>202</v>
      </c>
      <c r="J969" s="115" t="s">
        <v>202</v>
      </c>
      <c r="L969" s="115" t="s">
        <v>202</v>
      </c>
      <c r="N969" s="115" t="s">
        <v>202</v>
      </c>
      <c r="O969" s="115" t="s">
        <v>202</v>
      </c>
    </row>
    <row r="970" spans="1:15" x14ac:dyDescent="0.25">
      <c r="A970" s="115">
        <v>336246</v>
      </c>
      <c r="B970" s="115" t="s">
        <v>109</v>
      </c>
      <c r="F970" s="115" t="s">
        <v>202</v>
      </c>
      <c r="G970" s="115" t="s">
        <v>202</v>
      </c>
      <c r="H970" s="115" t="s">
        <v>202</v>
      </c>
      <c r="I970" s="115" t="s">
        <v>202</v>
      </c>
      <c r="J970" s="115" t="s">
        <v>202</v>
      </c>
      <c r="K970" s="115" t="s">
        <v>202</v>
      </c>
      <c r="L970" s="115" t="s">
        <v>202</v>
      </c>
      <c r="M970" s="115" t="s">
        <v>202</v>
      </c>
      <c r="N970" s="115" t="s">
        <v>202</v>
      </c>
      <c r="O970" s="115" t="s">
        <v>202</v>
      </c>
    </row>
    <row r="971" spans="1:15" x14ac:dyDescent="0.25">
      <c r="A971" s="115">
        <v>336383</v>
      </c>
      <c r="B971" s="115" t="s">
        <v>109</v>
      </c>
      <c r="C971" s="115" t="s">
        <v>202</v>
      </c>
      <c r="E971" s="115" t="s">
        <v>202</v>
      </c>
      <c r="F971" s="115" t="s">
        <v>202</v>
      </c>
      <c r="G971" s="115" t="s">
        <v>202</v>
      </c>
      <c r="H971" s="115" t="s">
        <v>202</v>
      </c>
      <c r="I971" s="115" t="s">
        <v>202</v>
      </c>
      <c r="K971" s="115" t="s">
        <v>202</v>
      </c>
      <c r="L971" s="115" t="s">
        <v>202</v>
      </c>
      <c r="N971" s="115" t="s">
        <v>202</v>
      </c>
      <c r="O971" s="115" t="s">
        <v>202</v>
      </c>
    </row>
    <row r="972" spans="1:15" x14ac:dyDescent="0.25">
      <c r="A972" s="115">
        <v>336471</v>
      </c>
      <c r="B972" s="115" t="s">
        <v>109</v>
      </c>
      <c r="E972" s="115" t="s">
        <v>202</v>
      </c>
      <c r="F972" s="115" t="s">
        <v>202</v>
      </c>
      <c r="G972" s="115" t="s">
        <v>202</v>
      </c>
      <c r="H972" s="115" t="s">
        <v>202</v>
      </c>
      <c r="J972" s="115" t="s">
        <v>202</v>
      </c>
      <c r="K972" s="115" t="s">
        <v>202</v>
      </c>
      <c r="L972" s="115" t="s">
        <v>202</v>
      </c>
      <c r="M972" s="115" t="s">
        <v>202</v>
      </c>
      <c r="N972" s="115" t="s">
        <v>202</v>
      </c>
      <c r="O972" s="115" t="s">
        <v>202</v>
      </c>
    </row>
    <row r="973" spans="1:15" x14ac:dyDescent="0.25">
      <c r="A973" s="115">
        <v>336500</v>
      </c>
      <c r="B973" s="115" t="s">
        <v>109</v>
      </c>
      <c r="F973" s="115" t="s">
        <v>202</v>
      </c>
      <c r="G973" s="115" t="s">
        <v>202</v>
      </c>
      <c r="H973" s="115" t="s">
        <v>202</v>
      </c>
      <c r="I973" s="115" t="s">
        <v>202</v>
      </c>
      <c r="J973" s="115" t="s">
        <v>202</v>
      </c>
      <c r="K973" s="115" t="s">
        <v>202</v>
      </c>
      <c r="L973" s="115" t="s">
        <v>202</v>
      </c>
      <c r="M973" s="115" t="s">
        <v>202</v>
      </c>
      <c r="N973" s="115" t="s">
        <v>202</v>
      </c>
      <c r="O973" s="115" t="s">
        <v>202</v>
      </c>
    </row>
    <row r="974" spans="1:15" x14ac:dyDescent="0.25">
      <c r="A974" s="115">
        <v>336531</v>
      </c>
      <c r="B974" s="115" t="s">
        <v>109</v>
      </c>
      <c r="C974" s="115" t="s">
        <v>202</v>
      </c>
      <c r="E974" s="115" t="s">
        <v>202</v>
      </c>
      <c r="F974" s="115" t="s">
        <v>202</v>
      </c>
      <c r="H974" s="115" t="s">
        <v>202</v>
      </c>
      <c r="J974" s="115" t="s">
        <v>202</v>
      </c>
      <c r="K974" s="115" t="s">
        <v>202</v>
      </c>
      <c r="L974" s="115" t="s">
        <v>202</v>
      </c>
      <c r="M974" s="115" t="s">
        <v>202</v>
      </c>
      <c r="N974" s="115" t="s">
        <v>202</v>
      </c>
      <c r="O974" s="115" t="s">
        <v>202</v>
      </c>
    </row>
    <row r="975" spans="1:15" x14ac:dyDescent="0.25">
      <c r="A975" s="115">
        <v>336544</v>
      </c>
      <c r="B975" s="115" t="s">
        <v>109</v>
      </c>
      <c r="E975" s="115" t="s">
        <v>202</v>
      </c>
      <c r="F975" s="115" t="s">
        <v>202</v>
      </c>
      <c r="G975" s="115" t="s">
        <v>202</v>
      </c>
      <c r="I975" s="115" t="s">
        <v>202</v>
      </c>
      <c r="J975" s="115" t="s">
        <v>202</v>
      </c>
      <c r="K975" s="115" t="s">
        <v>202</v>
      </c>
      <c r="L975" s="115" t="s">
        <v>202</v>
      </c>
      <c r="M975" s="115" t="s">
        <v>202</v>
      </c>
      <c r="N975" s="115" t="s">
        <v>202</v>
      </c>
      <c r="O975" s="115" t="s">
        <v>202</v>
      </c>
    </row>
    <row r="976" spans="1:15" x14ac:dyDescent="0.25">
      <c r="A976" s="115">
        <v>336575</v>
      </c>
      <c r="B976" s="115" t="s">
        <v>109</v>
      </c>
      <c r="E976" s="115" t="s">
        <v>202</v>
      </c>
      <c r="F976" s="115" t="s">
        <v>202</v>
      </c>
      <c r="H976" s="115" t="s">
        <v>202</v>
      </c>
      <c r="I976" s="115" t="s">
        <v>202</v>
      </c>
      <c r="J976" s="115" t="s">
        <v>202</v>
      </c>
      <c r="K976" s="115" t="s">
        <v>202</v>
      </c>
      <c r="L976" s="115" t="s">
        <v>202</v>
      </c>
      <c r="M976" s="115" t="s">
        <v>202</v>
      </c>
      <c r="N976" s="115" t="s">
        <v>202</v>
      </c>
      <c r="O976" s="115" t="s">
        <v>202</v>
      </c>
    </row>
    <row r="977" spans="1:15" x14ac:dyDescent="0.25">
      <c r="A977" s="115">
        <v>336578</v>
      </c>
      <c r="B977" s="115" t="s">
        <v>109</v>
      </c>
      <c r="C977" s="115" t="s">
        <v>202</v>
      </c>
      <c r="E977" s="115" t="s">
        <v>202</v>
      </c>
      <c r="F977" s="115" t="s">
        <v>202</v>
      </c>
      <c r="G977" s="115" t="s">
        <v>202</v>
      </c>
      <c r="J977" s="115" t="s">
        <v>202</v>
      </c>
      <c r="K977" s="115" t="s">
        <v>202</v>
      </c>
      <c r="L977" s="115" t="s">
        <v>202</v>
      </c>
      <c r="M977" s="115" t="s">
        <v>202</v>
      </c>
      <c r="N977" s="115" t="s">
        <v>202</v>
      </c>
      <c r="O977" s="115" t="s">
        <v>202</v>
      </c>
    </row>
    <row r="978" spans="1:15" x14ac:dyDescent="0.25">
      <c r="A978" s="115">
        <v>336596</v>
      </c>
      <c r="B978" s="115" t="s">
        <v>109</v>
      </c>
      <c r="E978" s="115" t="s">
        <v>202</v>
      </c>
      <c r="F978" s="115" t="s">
        <v>202</v>
      </c>
      <c r="H978" s="115" t="s">
        <v>202</v>
      </c>
      <c r="I978" s="115" t="s">
        <v>202</v>
      </c>
      <c r="J978" s="115" t="s">
        <v>202</v>
      </c>
      <c r="K978" s="115" t="s">
        <v>202</v>
      </c>
      <c r="L978" s="115" t="s">
        <v>202</v>
      </c>
      <c r="M978" s="115" t="s">
        <v>202</v>
      </c>
      <c r="N978" s="115" t="s">
        <v>202</v>
      </c>
      <c r="O978" s="115" t="s">
        <v>202</v>
      </c>
    </row>
    <row r="979" spans="1:15" x14ac:dyDescent="0.25">
      <c r="A979" s="115">
        <v>336610</v>
      </c>
      <c r="B979" s="115" t="s">
        <v>109</v>
      </c>
      <c r="C979" s="115" t="s">
        <v>202</v>
      </c>
      <c r="D979" s="115" t="s">
        <v>202</v>
      </c>
      <c r="F979" s="115" t="s">
        <v>202</v>
      </c>
      <c r="G979" s="115" t="s">
        <v>202</v>
      </c>
      <c r="J979" s="115" t="s">
        <v>202</v>
      </c>
      <c r="K979" s="115" t="s">
        <v>202</v>
      </c>
      <c r="L979" s="115" t="s">
        <v>202</v>
      </c>
      <c r="M979" s="115" t="s">
        <v>202</v>
      </c>
      <c r="N979" s="115" t="s">
        <v>202</v>
      </c>
      <c r="O979" s="115" t="s">
        <v>202</v>
      </c>
    </row>
    <row r="980" spans="1:15" x14ac:dyDescent="0.25">
      <c r="A980" s="115">
        <v>336638</v>
      </c>
      <c r="B980" s="115" t="s">
        <v>109</v>
      </c>
      <c r="C980" s="115" t="s">
        <v>202</v>
      </c>
      <c r="F980" s="115" t="s">
        <v>202</v>
      </c>
      <c r="G980" s="115" t="s">
        <v>202</v>
      </c>
      <c r="H980" s="115" t="s">
        <v>202</v>
      </c>
      <c r="J980" s="115" t="s">
        <v>202</v>
      </c>
      <c r="K980" s="115" t="s">
        <v>202</v>
      </c>
      <c r="L980" s="115" t="s">
        <v>202</v>
      </c>
      <c r="M980" s="115" t="s">
        <v>202</v>
      </c>
      <c r="N980" s="115" t="s">
        <v>202</v>
      </c>
      <c r="O980" s="115" t="s">
        <v>202</v>
      </c>
    </row>
    <row r="981" spans="1:15" x14ac:dyDescent="0.25">
      <c r="A981" s="115">
        <v>336667</v>
      </c>
      <c r="B981" s="115" t="s">
        <v>109</v>
      </c>
      <c r="D981" s="115" t="s">
        <v>202</v>
      </c>
      <c r="E981" s="115" t="s">
        <v>202</v>
      </c>
      <c r="H981" s="115" t="s">
        <v>202</v>
      </c>
      <c r="I981" s="115" t="s">
        <v>202</v>
      </c>
      <c r="J981" s="115" t="s">
        <v>202</v>
      </c>
      <c r="K981" s="115" t="s">
        <v>202</v>
      </c>
      <c r="L981" s="115" t="s">
        <v>202</v>
      </c>
      <c r="M981" s="115" t="s">
        <v>202</v>
      </c>
      <c r="N981" s="115" t="s">
        <v>202</v>
      </c>
      <c r="O981" s="115" t="s">
        <v>202</v>
      </c>
    </row>
    <row r="982" spans="1:15" x14ac:dyDescent="0.25">
      <c r="A982" s="115">
        <v>336721</v>
      </c>
      <c r="B982" s="115" t="s">
        <v>109</v>
      </c>
      <c r="F982" s="115" t="s">
        <v>202</v>
      </c>
      <c r="G982" s="115" t="s">
        <v>202</v>
      </c>
      <c r="H982" s="115" t="s">
        <v>202</v>
      </c>
      <c r="I982" s="115" t="s">
        <v>202</v>
      </c>
      <c r="J982" s="115" t="s">
        <v>202</v>
      </c>
      <c r="K982" s="115" t="s">
        <v>202</v>
      </c>
      <c r="L982" s="115" t="s">
        <v>202</v>
      </c>
      <c r="M982" s="115" t="s">
        <v>202</v>
      </c>
      <c r="N982" s="115" t="s">
        <v>202</v>
      </c>
      <c r="O982" s="115" t="s">
        <v>202</v>
      </c>
    </row>
    <row r="983" spans="1:15" x14ac:dyDescent="0.25">
      <c r="A983" s="115">
        <v>335452</v>
      </c>
      <c r="B983" s="115" t="s">
        <v>109</v>
      </c>
      <c r="C983" s="115" t="s">
        <v>202</v>
      </c>
      <c r="D983" s="115" t="s">
        <v>202</v>
      </c>
      <c r="E983" s="115" t="s">
        <v>202</v>
      </c>
      <c r="F983" s="115" t="s">
        <v>202</v>
      </c>
      <c r="G983" s="115" t="s">
        <v>202</v>
      </c>
      <c r="J983" s="115" t="s">
        <v>202</v>
      </c>
      <c r="K983" s="115" t="s">
        <v>202</v>
      </c>
      <c r="L983" s="115" t="s">
        <v>202</v>
      </c>
      <c r="M983" s="115" t="s">
        <v>202</v>
      </c>
      <c r="O983" s="115" t="s">
        <v>202</v>
      </c>
    </row>
    <row r="984" spans="1:15" x14ac:dyDescent="0.25">
      <c r="A984" s="115">
        <v>336234</v>
      </c>
      <c r="B984" s="115" t="s">
        <v>109</v>
      </c>
      <c r="D984" s="115" t="s">
        <v>202</v>
      </c>
      <c r="E984" s="115" t="s">
        <v>202</v>
      </c>
      <c r="H984" s="115" t="s">
        <v>202</v>
      </c>
      <c r="J984" s="115" t="s">
        <v>202</v>
      </c>
      <c r="K984" s="115" t="s">
        <v>202</v>
      </c>
      <c r="L984" s="115" t="s">
        <v>202</v>
      </c>
      <c r="M984" s="115" t="s">
        <v>202</v>
      </c>
      <c r="N984" s="115" t="s">
        <v>202</v>
      </c>
      <c r="O984" s="115" t="s">
        <v>202</v>
      </c>
    </row>
    <row r="985" spans="1:15" x14ac:dyDescent="0.25">
      <c r="A985" s="115">
        <v>335034</v>
      </c>
      <c r="B985" s="115" t="s">
        <v>109</v>
      </c>
      <c r="E985" s="115" t="s">
        <v>202</v>
      </c>
      <c r="F985" s="115" t="s">
        <v>202</v>
      </c>
      <c r="G985" s="115" t="s">
        <v>202</v>
      </c>
      <c r="H985" s="115" t="s">
        <v>202</v>
      </c>
      <c r="I985" s="115" t="s">
        <v>202</v>
      </c>
      <c r="K985" s="115" t="s">
        <v>202</v>
      </c>
      <c r="L985" s="115" t="s">
        <v>202</v>
      </c>
      <c r="N985" s="115" t="s">
        <v>202</v>
      </c>
      <c r="O985" s="115" t="s">
        <v>202</v>
      </c>
    </row>
    <row r="986" spans="1:15" x14ac:dyDescent="0.25">
      <c r="A986" s="115">
        <v>335203</v>
      </c>
      <c r="B986" s="115" t="s">
        <v>109</v>
      </c>
      <c r="D986" s="115" t="s">
        <v>202</v>
      </c>
      <c r="F986" s="115" t="s">
        <v>202</v>
      </c>
      <c r="H986" s="115" t="s">
        <v>202</v>
      </c>
      <c r="J986" s="115" t="s">
        <v>202</v>
      </c>
      <c r="K986" s="115" t="s">
        <v>202</v>
      </c>
      <c r="L986" s="115" t="s">
        <v>202</v>
      </c>
      <c r="M986" s="115" t="s">
        <v>202</v>
      </c>
      <c r="N986" s="115" t="s">
        <v>202</v>
      </c>
      <c r="O986" s="115" t="s">
        <v>202</v>
      </c>
    </row>
    <row r="987" spans="1:15" x14ac:dyDescent="0.25">
      <c r="A987" s="115">
        <v>335264</v>
      </c>
      <c r="B987" s="115" t="s">
        <v>109</v>
      </c>
      <c r="D987" s="115" t="s">
        <v>202</v>
      </c>
      <c r="E987" s="115" t="s">
        <v>202</v>
      </c>
      <c r="F987" s="115" t="s">
        <v>202</v>
      </c>
      <c r="H987" s="115" t="s">
        <v>202</v>
      </c>
      <c r="J987" s="115" t="s">
        <v>202</v>
      </c>
      <c r="K987" s="115" t="s">
        <v>202</v>
      </c>
      <c r="L987" s="115" t="s">
        <v>202</v>
      </c>
      <c r="N987" s="115" t="s">
        <v>202</v>
      </c>
      <c r="O987" s="115" t="s">
        <v>202</v>
      </c>
    </row>
    <row r="988" spans="1:15" x14ac:dyDescent="0.25">
      <c r="A988" s="115">
        <v>335273</v>
      </c>
      <c r="B988" s="115" t="s">
        <v>109</v>
      </c>
      <c r="C988" s="115" t="s">
        <v>202</v>
      </c>
      <c r="F988" s="115" t="s">
        <v>202</v>
      </c>
      <c r="I988" s="115" t="s">
        <v>202</v>
      </c>
      <c r="J988" s="115" t="s">
        <v>202</v>
      </c>
      <c r="K988" s="115" t="s">
        <v>202</v>
      </c>
      <c r="L988" s="115" t="s">
        <v>202</v>
      </c>
      <c r="M988" s="115" t="s">
        <v>202</v>
      </c>
      <c r="N988" s="115" t="s">
        <v>202</v>
      </c>
      <c r="O988" s="115" t="s">
        <v>202</v>
      </c>
    </row>
    <row r="989" spans="1:15" x14ac:dyDescent="0.25">
      <c r="A989" s="115">
        <v>335336</v>
      </c>
      <c r="B989" s="115" t="s">
        <v>109</v>
      </c>
      <c r="E989" s="115" t="s">
        <v>202</v>
      </c>
      <c r="H989" s="115" t="s">
        <v>202</v>
      </c>
      <c r="I989" s="115" t="s">
        <v>202</v>
      </c>
      <c r="J989" s="115" t="s">
        <v>202</v>
      </c>
      <c r="K989" s="115" t="s">
        <v>202</v>
      </c>
      <c r="L989" s="115" t="s">
        <v>202</v>
      </c>
      <c r="M989" s="115" t="s">
        <v>202</v>
      </c>
      <c r="N989" s="115" t="s">
        <v>202</v>
      </c>
      <c r="O989" s="115" t="s">
        <v>202</v>
      </c>
    </row>
    <row r="990" spans="1:15" x14ac:dyDescent="0.25">
      <c r="A990" s="115">
        <v>335435</v>
      </c>
      <c r="B990" s="115" t="s">
        <v>109</v>
      </c>
      <c r="D990" s="115" t="s">
        <v>202</v>
      </c>
      <c r="F990" s="115" t="s">
        <v>202</v>
      </c>
      <c r="G990" s="115" t="s">
        <v>202</v>
      </c>
      <c r="H990" s="115" t="s">
        <v>202</v>
      </c>
      <c r="I990" s="115" t="s">
        <v>202</v>
      </c>
      <c r="K990" s="115" t="s">
        <v>202</v>
      </c>
      <c r="M990" s="115" t="s">
        <v>202</v>
      </c>
      <c r="N990" s="115" t="s">
        <v>202</v>
      </c>
      <c r="O990" s="115" t="s">
        <v>202</v>
      </c>
    </row>
    <row r="991" spans="1:15" x14ac:dyDescent="0.25">
      <c r="A991" s="115">
        <v>335572</v>
      </c>
      <c r="B991" s="115" t="s">
        <v>109</v>
      </c>
      <c r="D991" s="115" t="s">
        <v>202</v>
      </c>
      <c r="F991" s="115" t="s">
        <v>202</v>
      </c>
      <c r="G991" s="115" t="s">
        <v>202</v>
      </c>
      <c r="J991" s="115" t="s">
        <v>202</v>
      </c>
      <c r="K991" s="115" t="s">
        <v>202</v>
      </c>
      <c r="L991" s="115" t="s">
        <v>202</v>
      </c>
      <c r="M991" s="115" t="s">
        <v>202</v>
      </c>
      <c r="N991" s="115" t="s">
        <v>202</v>
      </c>
      <c r="O991" s="115" t="s">
        <v>202</v>
      </c>
    </row>
    <row r="992" spans="1:15" x14ac:dyDescent="0.25">
      <c r="A992" s="115">
        <v>335608</v>
      </c>
      <c r="B992" s="115" t="s">
        <v>109</v>
      </c>
      <c r="D992" s="115" t="s">
        <v>202</v>
      </c>
      <c r="F992" s="115" t="s">
        <v>202</v>
      </c>
      <c r="G992" s="115" t="s">
        <v>202</v>
      </c>
      <c r="J992" s="115" t="s">
        <v>202</v>
      </c>
      <c r="K992" s="115" t="s">
        <v>202</v>
      </c>
      <c r="L992" s="115" t="s">
        <v>202</v>
      </c>
      <c r="M992" s="115" t="s">
        <v>202</v>
      </c>
      <c r="N992" s="115" t="s">
        <v>202</v>
      </c>
      <c r="O992" s="115" t="s">
        <v>202</v>
      </c>
    </row>
    <row r="993" spans="1:15" x14ac:dyDescent="0.25">
      <c r="A993" s="115">
        <v>335829</v>
      </c>
      <c r="B993" s="115" t="s">
        <v>109</v>
      </c>
      <c r="D993" s="115" t="s">
        <v>202</v>
      </c>
      <c r="F993" s="115" t="s">
        <v>202</v>
      </c>
      <c r="H993" s="115" t="s">
        <v>202</v>
      </c>
      <c r="J993" s="115" t="s">
        <v>202</v>
      </c>
      <c r="K993" s="115" t="s">
        <v>202</v>
      </c>
      <c r="L993" s="115" t="s">
        <v>202</v>
      </c>
      <c r="M993" s="115" t="s">
        <v>202</v>
      </c>
      <c r="N993" s="115" t="s">
        <v>202</v>
      </c>
      <c r="O993" s="115" t="s">
        <v>202</v>
      </c>
    </row>
    <row r="994" spans="1:15" x14ac:dyDescent="0.25">
      <c r="A994" s="115">
        <v>335980</v>
      </c>
      <c r="B994" s="115" t="s">
        <v>109</v>
      </c>
      <c r="F994" s="115" t="s">
        <v>202</v>
      </c>
      <c r="G994" s="115" t="s">
        <v>202</v>
      </c>
      <c r="H994" s="115" t="s">
        <v>202</v>
      </c>
      <c r="J994" s="115" t="s">
        <v>202</v>
      </c>
      <c r="K994" s="115" t="s">
        <v>202</v>
      </c>
      <c r="L994" s="115" t="s">
        <v>202</v>
      </c>
      <c r="M994" s="115" t="s">
        <v>202</v>
      </c>
      <c r="N994" s="115" t="s">
        <v>202</v>
      </c>
      <c r="O994" s="115" t="s">
        <v>202</v>
      </c>
    </row>
    <row r="995" spans="1:15" x14ac:dyDescent="0.25">
      <c r="A995" s="115">
        <v>336180</v>
      </c>
      <c r="B995" s="115" t="s">
        <v>109</v>
      </c>
      <c r="E995" s="115" t="s">
        <v>202</v>
      </c>
      <c r="F995" s="115" t="s">
        <v>202</v>
      </c>
      <c r="H995" s="115" t="s">
        <v>202</v>
      </c>
      <c r="J995" s="115" t="s">
        <v>202</v>
      </c>
      <c r="K995" s="115" t="s">
        <v>202</v>
      </c>
      <c r="L995" s="115" t="s">
        <v>202</v>
      </c>
      <c r="M995" s="115" t="s">
        <v>202</v>
      </c>
      <c r="N995" s="115" t="s">
        <v>202</v>
      </c>
      <c r="O995" s="115" t="s">
        <v>202</v>
      </c>
    </row>
    <row r="996" spans="1:15" x14ac:dyDescent="0.25">
      <c r="A996" s="115">
        <v>336189</v>
      </c>
      <c r="B996" s="115" t="s">
        <v>109</v>
      </c>
      <c r="C996" s="115" t="s">
        <v>202</v>
      </c>
      <c r="F996" s="115" t="s">
        <v>202</v>
      </c>
      <c r="H996" s="115" t="s">
        <v>202</v>
      </c>
      <c r="I996" s="115" t="s">
        <v>202</v>
      </c>
      <c r="J996" s="115" t="s">
        <v>202</v>
      </c>
      <c r="K996" s="115" t="s">
        <v>202</v>
      </c>
      <c r="M996" s="115" t="s">
        <v>202</v>
      </c>
      <c r="N996" s="115" t="s">
        <v>202</v>
      </c>
      <c r="O996" s="115" t="s">
        <v>202</v>
      </c>
    </row>
    <row r="997" spans="1:15" x14ac:dyDescent="0.25">
      <c r="A997" s="115">
        <v>336534</v>
      </c>
      <c r="B997" s="115" t="s">
        <v>109</v>
      </c>
      <c r="D997" s="115" t="s">
        <v>202</v>
      </c>
      <c r="F997" s="115" t="s">
        <v>202</v>
      </c>
      <c r="H997" s="115" t="s">
        <v>202</v>
      </c>
      <c r="J997" s="115" t="s">
        <v>202</v>
      </c>
      <c r="K997" s="115" t="s">
        <v>202</v>
      </c>
      <c r="L997" s="115" t="s">
        <v>202</v>
      </c>
      <c r="M997" s="115" t="s">
        <v>202</v>
      </c>
      <c r="N997" s="115" t="s">
        <v>202</v>
      </c>
      <c r="O997" s="115" t="s">
        <v>202</v>
      </c>
    </row>
    <row r="998" spans="1:15" x14ac:dyDescent="0.25">
      <c r="A998" s="115">
        <v>336582</v>
      </c>
      <c r="B998" s="115" t="s">
        <v>109</v>
      </c>
      <c r="D998" s="115" t="s">
        <v>202</v>
      </c>
      <c r="H998" s="115" t="s">
        <v>202</v>
      </c>
      <c r="I998" s="115" t="s">
        <v>202</v>
      </c>
      <c r="J998" s="115" t="s">
        <v>202</v>
      </c>
      <c r="K998" s="115" t="s">
        <v>202</v>
      </c>
      <c r="L998" s="115" t="s">
        <v>202</v>
      </c>
      <c r="M998" s="115" t="s">
        <v>202</v>
      </c>
      <c r="N998" s="115" t="s">
        <v>202</v>
      </c>
      <c r="O998" s="115" t="s">
        <v>202</v>
      </c>
    </row>
    <row r="999" spans="1:15" x14ac:dyDescent="0.25">
      <c r="A999" s="115">
        <v>336954</v>
      </c>
      <c r="B999" s="115" t="s">
        <v>109</v>
      </c>
      <c r="C999" s="115" t="s">
        <v>202</v>
      </c>
      <c r="D999" s="115" t="s">
        <v>202</v>
      </c>
      <c r="F999" s="115" t="s">
        <v>202</v>
      </c>
      <c r="G999" s="115" t="s">
        <v>202</v>
      </c>
      <c r="H999" s="115" t="s">
        <v>202</v>
      </c>
      <c r="J999" s="115" t="s">
        <v>202</v>
      </c>
      <c r="K999" s="115" t="s">
        <v>202</v>
      </c>
      <c r="M999" s="115" t="s">
        <v>202</v>
      </c>
      <c r="O999" s="115" t="s">
        <v>202</v>
      </c>
    </row>
    <row r="1000" spans="1:15" x14ac:dyDescent="0.25">
      <c r="A1000" s="115">
        <v>337189</v>
      </c>
      <c r="B1000" s="115" t="s">
        <v>109</v>
      </c>
      <c r="C1000" s="115" t="s">
        <v>202</v>
      </c>
      <c r="F1000" s="115" t="s">
        <v>202</v>
      </c>
      <c r="H1000" s="115" t="s">
        <v>202</v>
      </c>
      <c r="J1000" s="115" t="s">
        <v>202</v>
      </c>
      <c r="K1000" s="115" t="s">
        <v>202</v>
      </c>
      <c r="L1000" s="115" t="s">
        <v>202</v>
      </c>
      <c r="M1000" s="115" t="s">
        <v>202</v>
      </c>
      <c r="N1000" s="115" t="s">
        <v>202</v>
      </c>
      <c r="O1000" s="115" t="s">
        <v>202</v>
      </c>
    </row>
    <row r="1001" spans="1:15" x14ac:dyDescent="0.25">
      <c r="A1001" s="115">
        <v>337199</v>
      </c>
      <c r="B1001" s="115" t="s">
        <v>109</v>
      </c>
      <c r="C1001" s="115" t="s">
        <v>202</v>
      </c>
      <c r="F1001" s="115" t="s">
        <v>202</v>
      </c>
      <c r="G1001" s="115" t="s">
        <v>202</v>
      </c>
      <c r="H1001" s="115" t="s">
        <v>202</v>
      </c>
      <c r="I1001" s="115" t="s">
        <v>202</v>
      </c>
      <c r="K1001" s="115" t="s">
        <v>202</v>
      </c>
      <c r="M1001" s="115" t="s">
        <v>202</v>
      </c>
      <c r="N1001" s="115" t="s">
        <v>202</v>
      </c>
      <c r="O1001" s="115" t="s">
        <v>202</v>
      </c>
    </row>
    <row r="1002" spans="1:15" x14ac:dyDescent="0.25">
      <c r="A1002" s="115">
        <v>335100</v>
      </c>
      <c r="B1002" s="115" t="s">
        <v>109</v>
      </c>
      <c r="E1002" s="115" t="s">
        <v>202</v>
      </c>
      <c r="G1002" s="115" t="s">
        <v>202</v>
      </c>
      <c r="H1002" s="115" t="s">
        <v>202</v>
      </c>
      <c r="I1002" s="115" t="s">
        <v>202</v>
      </c>
      <c r="J1002" s="115" t="s">
        <v>202</v>
      </c>
      <c r="M1002" s="115" t="s">
        <v>202</v>
      </c>
      <c r="N1002" s="115" t="s">
        <v>202</v>
      </c>
      <c r="O1002" s="115" t="s">
        <v>202</v>
      </c>
    </row>
    <row r="1003" spans="1:15" x14ac:dyDescent="0.25">
      <c r="A1003" s="115">
        <v>335149</v>
      </c>
      <c r="B1003" s="115" t="s">
        <v>109</v>
      </c>
      <c r="C1003" s="115" t="s">
        <v>202</v>
      </c>
      <c r="E1003" s="115" t="s">
        <v>202</v>
      </c>
      <c r="F1003" s="115" t="s">
        <v>202</v>
      </c>
      <c r="J1003" s="115" t="s">
        <v>202</v>
      </c>
      <c r="K1003" s="115" t="s">
        <v>202</v>
      </c>
      <c r="M1003" s="115" t="s">
        <v>202</v>
      </c>
      <c r="N1003" s="115" t="s">
        <v>202</v>
      </c>
      <c r="O1003" s="115" t="s">
        <v>202</v>
      </c>
    </row>
    <row r="1004" spans="1:15" x14ac:dyDescent="0.25">
      <c r="A1004" s="115">
        <v>335160</v>
      </c>
      <c r="B1004" s="115" t="s">
        <v>109</v>
      </c>
      <c r="D1004" s="115" t="s">
        <v>202</v>
      </c>
      <c r="E1004" s="115" t="s">
        <v>202</v>
      </c>
      <c r="F1004" s="115" t="s">
        <v>202</v>
      </c>
      <c r="G1004" s="115" t="s">
        <v>202</v>
      </c>
      <c r="I1004" s="115" t="s">
        <v>202</v>
      </c>
      <c r="K1004" s="115" t="s">
        <v>202</v>
      </c>
      <c r="N1004" s="115" t="s">
        <v>202</v>
      </c>
      <c r="O1004" s="115" t="s">
        <v>202</v>
      </c>
    </row>
    <row r="1005" spans="1:15" x14ac:dyDescent="0.25">
      <c r="A1005" s="115">
        <v>335210</v>
      </c>
      <c r="B1005" s="115" t="s">
        <v>109</v>
      </c>
      <c r="F1005" s="115" t="s">
        <v>202</v>
      </c>
      <c r="I1005" s="115" t="s">
        <v>202</v>
      </c>
      <c r="J1005" s="115" t="s">
        <v>202</v>
      </c>
      <c r="K1005" s="115" t="s">
        <v>202</v>
      </c>
      <c r="L1005" s="115" t="s">
        <v>202</v>
      </c>
      <c r="M1005" s="115" t="s">
        <v>202</v>
      </c>
      <c r="N1005" s="115" t="s">
        <v>202</v>
      </c>
      <c r="O1005" s="115" t="s">
        <v>202</v>
      </c>
    </row>
    <row r="1006" spans="1:15" x14ac:dyDescent="0.25">
      <c r="A1006" s="115">
        <v>335251</v>
      </c>
      <c r="B1006" s="115" t="s">
        <v>109</v>
      </c>
      <c r="F1006" s="115" t="s">
        <v>202</v>
      </c>
      <c r="G1006" s="115" t="s">
        <v>202</v>
      </c>
      <c r="I1006" s="115" t="s">
        <v>202</v>
      </c>
      <c r="J1006" s="115" t="s">
        <v>202</v>
      </c>
      <c r="K1006" s="115" t="s">
        <v>202</v>
      </c>
      <c r="M1006" s="115" t="s">
        <v>202</v>
      </c>
      <c r="N1006" s="115" t="s">
        <v>202</v>
      </c>
      <c r="O1006" s="115" t="s">
        <v>202</v>
      </c>
    </row>
    <row r="1007" spans="1:15" x14ac:dyDescent="0.25">
      <c r="A1007" s="115">
        <v>335385</v>
      </c>
      <c r="B1007" s="115" t="s">
        <v>109</v>
      </c>
      <c r="F1007" s="115" t="s">
        <v>202</v>
      </c>
      <c r="G1007" s="115" t="s">
        <v>202</v>
      </c>
      <c r="J1007" s="115" t="s">
        <v>202</v>
      </c>
      <c r="K1007" s="115" t="s">
        <v>202</v>
      </c>
      <c r="L1007" s="115" t="s">
        <v>202</v>
      </c>
      <c r="M1007" s="115" t="s">
        <v>202</v>
      </c>
      <c r="N1007" s="115" t="s">
        <v>202</v>
      </c>
      <c r="O1007" s="115" t="s">
        <v>202</v>
      </c>
    </row>
    <row r="1008" spans="1:15" x14ac:dyDescent="0.25">
      <c r="A1008" s="115">
        <v>335423</v>
      </c>
      <c r="B1008" s="115" t="s">
        <v>109</v>
      </c>
      <c r="F1008" s="115" t="s">
        <v>202</v>
      </c>
      <c r="H1008" s="115" t="s">
        <v>202</v>
      </c>
      <c r="J1008" s="115" t="s">
        <v>202</v>
      </c>
      <c r="K1008" s="115" t="s">
        <v>202</v>
      </c>
      <c r="L1008" s="115" t="s">
        <v>202</v>
      </c>
      <c r="M1008" s="115" t="s">
        <v>202</v>
      </c>
      <c r="N1008" s="115" t="s">
        <v>202</v>
      </c>
      <c r="O1008" s="115" t="s">
        <v>202</v>
      </c>
    </row>
    <row r="1009" spans="1:15" x14ac:dyDescent="0.25">
      <c r="A1009" s="115">
        <v>335524</v>
      </c>
      <c r="B1009" s="115" t="s">
        <v>109</v>
      </c>
      <c r="G1009" s="115" t="s">
        <v>202</v>
      </c>
      <c r="I1009" s="115" t="s">
        <v>202</v>
      </c>
      <c r="J1009" s="115" t="s">
        <v>202</v>
      </c>
      <c r="K1009" s="115" t="s">
        <v>202</v>
      </c>
      <c r="L1009" s="115" t="s">
        <v>202</v>
      </c>
      <c r="M1009" s="115" t="s">
        <v>202</v>
      </c>
      <c r="N1009" s="115" t="s">
        <v>202</v>
      </c>
      <c r="O1009" s="115" t="s">
        <v>202</v>
      </c>
    </row>
    <row r="1010" spans="1:15" x14ac:dyDescent="0.25">
      <c r="A1010" s="115">
        <v>335778</v>
      </c>
      <c r="B1010" s="115" t="s">
        <v>109</v>
      </c>
      <c r="C1010" s="115" t="s">
        <v>202</v>
      </c>
      <c r="E1010" s="115" t="s">
        <v>202</v>
      </c>
      <c r="J1010" s="115" t="s">
        <v>202</v>
      </c>
      <c r="K1010" s="115" t="s">
        <v>202</v>
      </c>
      <c r="L1010" s="115" t="s">
        <v>202</v>
      </c>
      <c r="M1010" s="115" t="s">
        <v>202</v>
      </c>
      <c r="N1010" s="115" t="s">
        <v>202</v>
      </c>
      <c r="O1010" s="115" t="s">
        <v>202</v>
      </c>
    </row>
    <row r="1011" spans="1:15" x14ac:dyDescent="0.25">
      <c r="A1011" s="115">
        <v>336254</v>
      </c>
      <c r="B1011" s="115" t="s">
        <v>109</v>
      </c>
      <c r="H1011" s="115" t="s">
        <v>202</v>
      </c>
      <c r="I1011" s="115" t="s">
        <v>202</v>
      </c>
      <c r="J1011" s="115" t="s">
        <v>202</v>
      </c>
      <c r="K1011" s="115" t="s">
        <v>202</v>
      </c>
      <c r="L1011" s="115" t="s">
        <v>202</v>
      </c>
      <c r="M1011" s="115" t="s">
        <v>202</v>
      </c>
      <c r="N1011" s="115" t="s">
        <v>202</v>
      </c>
      <c r="O1011" s="115" t="s">
        <v>202</v>
      </c>
    </row>
    <row r="1012" spans="1:15" x14ac:dyDescent="0.25">
      <c r="A1012" s="115">
        <v>336261</v>
      </c>
      <c r="B1012" s="115" t="s">
        <v>109</v>
      </c>
      <c r="D1012" s="115" t="s">
        <v>202</v>
      </c>
      <c r="F1012" s="115" t="s">
        <v>202</v>
      </c>
      <c r="J1012" s="115" t="s">
        <v>202</v>
      </c>
      <c r="K1012" s="115" t="s">
        <v>202</v>
      </c>
      <c r="L1012" s="115" t="s">
        <v>202</v>
      </c>
      <c r="M1012" s="115" t="s">
        <v>202</v>
      </c>
      <c r="N1012" s="115" t="s">
        <v>202</v>
      </c>
      <c r="O1012" s="115" t="s">
        <v>202</v>
      </c>
    </row>
    <row r="1013" spans="1:15" x14ac:dyDescent="0.25">
      <c r="A1013" s="115">
        <v>336453</v>
      </c>
      <c r="B1013" s="115" t="s">
        <v>109</v>
      </c>
      <c r="C1013" s="115" t="s">
        <v>202</v>
      </c>
      <c r="F1013" s="115" t="s">
        <v>202</v>
      </c>
      <c r="H1013" s="115" t="s">
        <v>202</v>
      </c>
      <c r="I1013" s="115" t="s">
        <v>202</v>
      </c>
      <c r="J1013" s="115" t="s">
        <v>202</v>
      </c>
      <c r="K1013" s="115" t="s">
        <v>202</v>
      </c>
      <c r="N1013" s="115" t="s">
        <v>202</v>
      </c>
      <c r="O1013" s="115" t="s">
        <v>202</v>
      </c>
    </row>
    <row r="1014" spans="1:15" x14ac:dyDescent="0.25">
      <c r="A1014" s="115">
        <v>336710</v>
      </c>
      <c r="B1014" s="115" t="s">
        <v>109</v>
      </c>
      <c r="F1014" s="115" t="s">
        <v>202</v>
      </c>
      <c r="H1014" s="115" t="s">
        <v>202</v>
      </c>
      <c r="J1014" s="115" t="s">
        <v>202</v>
      </c>
      <c r="K1014" s="115" t="s">
        <v>202</v>
      </c>
      <c r="L1014" s="115" t="s">
        <v>202</v>
      </c>
      <c r="M1014" s="115" t="s">
        <v>202</v>
      </c>
      <c r="N1014" s="115" t="s">
        <v>202</v>
      </c>
      <c r="O1014" s="115" t="s">
        <v>202</v>
      </c>
    </row>
    <row r="1015" spans="1:15" x14ac:dyDescent="0.25">
      <c r="A1015" s="115">
        <v>336906</v>
      </c>
      <c r="B1015" s="115" t="s">
        <v>109</v>
      </c>
      <c r="C1015" s="115" t="s">
        <v>202</v>
      </c>
      <c r="F1015" s="115" t="s">
        <v>202</v>
      </c>
      <c r="J1015" s="115" t="s">
        <v>202</v>
      </c>
      <c r="K1015" s="115" t="s">
        <v>202</v>
      </c>
      <c r="L1015" s="115" t="s">
        <v>202</v>
      </c>
      <c r="M1015" s="115" t="s">
        <v>202</v>
      </c>
      <c r="N1015" s="115" t="s">
        <v>202</v>
      </c>
      <c r="O1015" s="115" t="s">
        <v>202</v>
      </c>
    </row>
    <row r="1016" spans="1:15" x14ac:dyDescent="0.25">
      <c r="A1016" s="115">
        <v>337264</v>
      </c>
      <c r="B1016" s="115" t="s">
        <v>109</v>
      </c>
      <c r="C1016" s="115" t="s">
        <v>202</v>
      </c>
      <c r="F1016" s="115" t="s">
        <v>202</v>
      </c>
      <c r="G1016" s="115" t="s">
        <v>202</v>
      </c>
      <c r="H1016" s="115" t="s">
        <v>202</v>
      </c>
      <c r="K1016" s="115" t="s">
        <v>202</v>
      </c>
      <c r="M1016" s="115" t="s">
        <v>202</v>
      </c>
      <c r="N1016" s="115" t="s">
        <v>202</v>
      </c>
      <c r="O1016" s="115" t="s">
        <v>202</v>
      </c>
    </row>
    <row r="1017" spans="1:15" x14ac:dyDescent="0.25">
      <c r="A1017" s="115">
        <v>335275</v>
      </c>
      <c r="B1017" s="115" t="s">
        <v>109</v>
      </c>
      <c r="F1017" s="115" t="s">
        <v>202</v>
      </c>
      <c r="H1017" s="115" t="s">
        <v>202</v>
      </c>
      <c r="I1017" s="115" t="s">
        <v>202</v>
      </c>
      <c r="J1017" s="115" t="s">
        <v>202</v>
      </c>
      <c r="K1017" s="115" t="s">
        <v>202</v>
      </c>
      <c r="N1017" s="115" t="s">
        <v>202</v>
      </c>
      <c r="O1017" s="115" t="s">
        <v>202</v>
      </c>
    </row>
    <row r="1018" spans="1:15" x14ac:dyDescent="0.25">
      <c r="A1018" s="115">
        <v>335626</v>
      </c>
      <c r="B1018" s="115" t="s">
        <v>109</v>
      </c>
      <c r="F1018" s="115" t="s">
        <v>202</v>
      </c>
      <c r="G1018" s="115" t="s">
        <v>202</v>
      </c>
      <c r="I1018" s="115" t="s">
        <v>202</v>
      </c>
      <c r="J1018" s="115" t="s">
        <v>202</v>
      </c>
      <c r="K1018" s="115" t="s">
        <v>202</v>
      </c>
      <c r="N1018" s="115" t="s">
        <v>202</v>
      </c>
      <c r="O1018" s="115" t="s">
        <v>202</v>
      </c>
    </row>
    <row r="1019" spans="1:15" x14ac:dyDescent="0.25">
      <c r="A1019" s="115">
        <v>335678</v>
      </c>
      <c r="B1019" s="115" t="s">
        <v>109</v>
      </c>
      <c r="E1019" s="115" t="s">
        <v>202</v>
      </c>
      <c r="J1019" s="115" t="s">
        <v>202</v>
      </c>
      <c r="K1019" s="115" t="s">
        <v>202</v>
      </c>
      <c r="L1019" s="115" t="s">
        <v>202</v>
      </c>
      <c r="M1019" s="115" t="s">
        <v>202</v>
      </c>
      <c r="N1019" s="115" t="s">
        <v>202</v>
      </c>
      <c r="O1019" s="115" t="s">
        <v>202</v>
      </c>
    </row>
    <row r="1020" spans="1:15" x14ac:dyDescent="0.25">
      <c r="A1020" s="115">
        <v>336148</v>
      </c>
      <c r="B1020" s="115" t="s">
        <v>109</v>
      </c>
      <c r="F1020" s="115" t="s">
        <v>202</v>
      </c>
      <c r="J1020" s="115" t="s">
        <v>202</v>
      </c>
      <c r="K1020" s="115" t="s">
        <v>202</v>
      </c>
      <c r="L1020" s="115" t="s">
        <v>202</v>
      </c>
      <c r="M1020" s="115" t="s">
        <v>202</v>
      </c>
      <c r="N1020" s="115" t="s">
        <v>202</v>
      </c>
      <c r="O1020" s="115" t="s">
        <v>202</v>
      </c>
    </row>
    <row r="1021" spans="1:15" x14ac:dyDescent="0.25">
      <c r="A1021" s="115">
        <v>336312</v>
      </c>
      <c r="B1021" s="115" t="s">
        <v>109</v>
      </c>
      <c r="E1021" s="115" t="s">
        <v>202</v>
      </c>
      <c r="J1021" s="115" t="s">
        <v>202</v>
      </c>
      <c r="K1021" s="115" t="s">
        <v>202</v>
      </c>
      <c r="L1021" s="115" t="s">
        <v>202</v>
      </c>
      <c r="M1021" s="115" t="s">
        <v>202</v>
      </c>
      <c r="N1021" s="115" t="s">
        <v>202</v>
      </c>
      <c r="O1021" s="115" t="s">
        <v>202</v>
      </c>
    </row>
    <row r="1022" spans="1:15" x14ac:dyDescent="0.25">
      <c r="A1022" s="115">
        <v>336380</v>
      </c>
      <c r="B1022" s="115" t="s">
        <v>109</v>
      </c>
      <c r="E1022" s="115" t="s">
        <v>202</v>
      </c>
      <c r="F1022" s="115" t="s">
        <v>202</v>
      </c>
      <c r="I1022" s="115" t="s">
        <v>202</v>
      </c>
      <c r="K1022" s="115" t="s">
        <v>202</v>
      </c>
      <c r="L1022" s="115" t="s">
        <v>202</v>
      </c>
      <c r="N1022" s="115" t="s">
        <v>202</v>
      </c>
      <c r="O1022" s="115" t="s">
        <v>202</v>
      </c>
    </row>
    <row r="1023" spans="1:15" x14ac:dyDescent="0.25">
      <c r="A1023" s="115">
        <v>336404</v>
      </c>
      <c r="B1023" s="115" t="s">
        <v>109</v>
      </c>
      <c r="F1023" s="115" t="s">
        <v>202</v>
      </c>
      <c r="J1023" s="115" t="s">
        <v>202</v>
      </c>
      <c r="K1023" s="115" t="s">
        <v>202</v>
      </c>
      <c r="L1023" s="115" t="s">
        <v>202</v>
      </c>
      <c r="M1023" s="115" t="s">
        <v>202</v>
      </c>
      <c r="N1023" s="115" t="s">
        <v>202</v>
      </c>
      <c r="O1023" s="115" t="s">
        <v>202</v>
      </c>
    </row>
    <row r="1024" spans="1:15" x14ac:dyDescent="0.25">
      <c r="A1024" s="115">
        <v>336432</v>
      </c>
      <c r="B1024" s="115" t="s">
        <v>109</v>
      </c>
      <c r="E1024" s="115" t="s">
        <v>202</v>
      </c>
      <c r="F1024" s="115" t="s">
        <v>202</v>
      </c>
      <c r="I1024" s="115" t="s">
        <v>202</v>
      </c>
      <c r="K1024" s="115" t="s">
        <v>202</v>
      </c>
      <c r="M1024" s="115" t="s">
        <v>202</v>
      </c>
      <c r="N1024" s="115" t="s">
        <v>202</v>
      </c>
      <c r="O1024" s="115" t="s">
        <v>202</v>
      </c>
    </row>
    <row r="1025" spans="1:15" x14ac:dyDescent="0.25">
      <c r="A1025" s="115">
        <v>337193</v>
      </c>
      <c r="B1025" s="115" t="s">
        <v>109</v>
      </c>
      <c r="C1025" s="115" t="s">
        <v>202</v>
      </c>
      <c r="F1025" s="115" t="s">
        <v>202</v>
      </c>
      <c r="H1025" s="115" t="s">
        <v>202</v>
      </c>
      <c r="K1025" s="115" t="s">
        <v>202</v>
      </c>
      <c r="L1025" s="115" t="s">
        <v>202</v>
      </c>
      <c r="M1025" s="115" t="s">
        <v>202</v>
      </c>
      <c r="O1025" s="115" t="s">
        <v>202</v>
      </c>
    </row>
    <row r="1026" spans="1:15" x14ac:dyDescent="0.25">
      <c r="A1026" s="115">
        <v>335019</v>
      </c>
      <c r="B1026" s="115" t="s">
        <v>109</v>
      </c>
      <c r="F1026" s="115" t="s">
        <v>202</v>
      </c>
      <c r="H1026" s="115" t="s">
        <v>202</v>
      </c>
      <c r="J1026" s="115" t="s">
        <v>202</v>
      </c>
      <c r="K1026" s="115" t="s">
        <v>202</v>
      </c>
      <c r="L1026" s="115" t="s">
        <v>202</v>
      </c>
      <c r="O1026" s="115" t="s">
        <v>202</v>
      </c>
    </row>
    <row r="1027" spans="1:15" x14ac:dyDescent="0.25">
      <c r="A1027" s="115">
        <v>335134</v>
      </c>
      <c r="B1027" s="115" t="s">
        <v>109</v>
      </c>
      <c r="D1027" s="115" t="s">
        <v>202</v>
      </c>
      <c r="H1027" s="115" t="s">
        <v>202</v>
      </c>
      <c r="I1027" s="115" t="s">
        <v>202</v>
      </c>
      <c r="K1027" s="115" t="s">
        <v>202</v>
      </c>
      <c r="N1027" s="115" t="s">
        <v>202</v>
      </c>
      <c r="O1027" s="115" t="s">
        <v>202</v>
      </c>
    </row>
    <row r="1028" spans="1:15" x14ac:dyDescent="0.25">
      <c r="A1028" s="115">
        <v>335376</v>
      </c>
      <c r="B1028" s="115" t="s">
        <v>109</v>
      </c>
      <c r="I1028" s="115" t="s">
        <v>202</v>
      </c>
      <c r="J1028" s="115" t="s">
        <v>202</v>
      </c>
      <c r="K1028" s="115" t="s">
        <v>202</v>
      </c>
      <c r="L1028" s="115" t="s">
        <v>202</v>
      </c>
      <c r="M1028" s="115" t="s">
        <v>202</v>
      </c>
      <c r="O1028" s="115" t="s">
        <v>202</v>
      </c>
    </row>
    <row r="1029" spans="1:15" x14ac:dyDescent="0.25">
      <c r="A1029" s="115">
        <v>335735</v>
      </c>
      <c r="B1029" s="115" t="s">
        <v>109</v>
      </c>
      <c r="J1029" s="115" t="s">
        <v>202</v>
      </c>
      <c r="K1029" s="115" t="s">
        <v>202</v>
      </c>
      <c r="L1029" s="115" t="s">
        <v>202</v>
      </c>
      <c r="M1029" s="115" t="s">
        <v>202</v>
      </c>
      <c r="N1029" s="115" t="s">
        <v>202</v>
      </c>
      <c r="O1029" s="115" t="s">
        <v>202</v>
      </c>
    </row>
    <row r="1030" spans="1:15" x14ac:dyDescent="0.25">
      <c r="A1030" s="115">
        <v>335943</v>
      </c>
      <c r="B1030" s="115" t="s">
        <v>109</v>
      </c>
      <c r="C1030" s="115" t="s">
        <v>202</v>
      </c>
      <c r="H1030" s="115" t="s">
        <v>202</v>
      </c>
      <c r="J1030" s="115" t="s">
        <v>202</v>
      </c>
      <c r="K1030" s="115" t="s">
        <v>202</v>
      </c>
      <c r="O1030" s="115" t="s">
        <v>202</v>
      </c>
    </row>
    <row r="1031" spans="1:15" x14ac:dyDescent="0.25">
      <c r="A1031" s="115">
        <v>336616</v>
      </c>
      <c r="B1031" s="115" t="s">
        <v>109</v>
      </c>
      <c r="D1031" s="115" t="s">
        <v>202</v>
      </c>
      <c r="E1031" s="115" t="s">
        <v>202</v>
      </c>
      <c r="F1031" s="115" t="s">
        <v>202</v>
      </c>
      <c r="G1031" s="115" t="s">
        <v>202</v>
      </c>
      <c r="H1031" s="115" t="s">
        <v>202</v>
      </c>
      <c r="I1031" s="115" t="s">
        <v>202</v>
      </c>
      <c r="J1031" s="115" t="s">
        <v>202</v>
      </c>
      <c r="K1031" s="115" t="s">
        <v>202</v>
      </c>
      <c r="L1031" s="115" t="s">
        <v>202</v>
      </c>
      <c r="M1031" s="115" t="s">
        <v>202</v>
      </c>
      <c r="N1031" s="115" t="s">
        <v>202</v>
      </c>
    </row>
    <row r="1032" spans="1:15" x14ac:dyDescent="0.25">
      <c r="A1032" s="115">
        <v>335454</v>
      </c>
      <c r="B1032" s="115" t="s">
        <v>109</v>
      </c>
      <c r="D1032" s="115" t="s">
        <v>202</v>
      </c>
      <c r="F1032" s="115" t="s">
        <v>202</v>
      </c>
      <c r="H1032" s="115" t="s">
        <v>202</v>
      </c>
      <c r="I1032" s="115" t="s">
        <v>202</v>
      </c>
      <c r="J1032" s="115" t="s">
        <v>202</v>
      </c>
      <c r="K1032" s="115" t="s">
        <v>202</v>
      </c>
      <c r="L1032" s="115" t="s">
        <v>202</v>
      </c>
      <c r="M1032" s="115" t="s">
        <v>202</v>
      </c>
      <c r="N1032" s="115" t="s">
        <v>202</v>
      </c>
    </row>
    <row r="1033" spans="1:15" x14ac:dyDescent="0.25">
      <c r="A1033" s="115">
        <v>335729</v>
      </c>
      <c r="B1033" s="115" t="s">
        <v>109</v>
      </c>
      <c r="C1033" s="115" t="s">
        <v>202</v>
      </c>
      <c r="E1033" s="115" t="s">
        <v>202</v>
      </c>
      <c r="F1033" s="115" t="s">
        <v>202</v>
      </c>
      <c r="H1033" s="115" t="s">
        <v>202</v>
      </c>
      <c r="J1033" s="115" t="s">
        <v>202</v>
      </c>
      <c r="K1033" s="115" t="s">
        <v>202</v>
      </c>
      <c r="L1033" s="115" t="s">
        <v>202</v>
      </c>
      <c r="M1033" s="115" t="s">
        <v>202</v>
      </c>
      <c r="N1033" s="115" t="s">
        <v>202</v>
      </c>
    </row>
    <row r="1034" spans="1:15" x14ac:dyDescent="0.25">
      <c r="A1034" s="115">
        <v>336524</v>
      </c>
      <c r="B1034" s="115" t="s">
        <v>109</v>
      </c>
      <c r="C1034" s="115" t="s">
        <v>202</v>
      </c>
      <c r="F1034" s="115" t="s">
        <v>202</v>
      </c>
      <c r="H1034" s="115" t="s">
        <v>202</v>
      </c>
      <c r="I1034" s="115" t="s">
        <v>202</v>
      </c>
      <c r="J1034" s="115" t="s">
        <v>202</v>
      </c>
      <c r="K1034" s="115" t="s">
        <v>202</v>
      </c>
      <c r="L1034" s="115" t="s">
        <v>202</v>
      </c>
      <c r="M1034" s="115" t="s">
        <v>202</v>
      </c>
      <c r="N1034" s="115" t="s">
        <v>202</v>
      </c>
    </row>
    <row r="1035" spans="1:15" x14ac:dyDescent="0.25">
      <c r="A1035" s="115">
        <v>336999</v>
      </c>
      <c r="B1035" s="115" t="s">
        <v>109</v>
      </c>
      <c r="C1035" s="115" t="s">
        <v>202</v>
      </c>
      <c r="D1035" s="115" t="s">
        <v>202</v>
      </c>
      <c r="F1035" s="115" t="s">
        <v>202</v>
      </c>
      <c r="I1035" s="115" t="s">
        <v>202</v>
      </c>
      <c r="J1035" s="115" t="s">
        <v>202</v>
      </c>
      <c r="L1035" s="115" t="s">
        <v>202</v>
      </c>
      <c r="M1035" s="115" t="s">
        <v>202</v>
      </c>
      <c r="N1035" s="115" t="s">
        <v>202</v>
      </c>
    </row>
    <row r="1036" spans="1:15" x14ac:dyDescent="0.25">
      <c r="A1036" s="115">
        <v>337008</v>
      </c>
      <c r="B1036" s="115" t="s">
        <v>109</v>
      </c>
      <c r="F1036" s="115" t="s">
        <v>202</v>
      </c>
      <c r="G1036" s="115" t="s">
        <v>202</v>
      </c>
      <c r="H1036" s="115" t="s">
        <v>202</v>
      </c>
      <c r="I1036" s="115" t="s">
        <v>202</v>
      </c>
      <c r="J1036" s="115" t="s">
        <v>202</v>
      </c>
      <c r="K1036" s="115" t="s">
        <v>202</v>
      </c>
      <c r="M1036" s="115" t="s">
        <v>202</v>
      </c>
      <c r="N1036" s="115" t="s">
        <v>202</v>
      </c>
    </row>
    <row r="1037" spans="1:15" x14ac:dyDescent="0.25">
      <c r="A1037" s="115">
        <v>336916</v>
      </c>
      <c r="B1037" s="115" t="s">
        <v>109</v>
      </c>
      <c r="F1037" s="115" t="s">
        <v>202</v>
      </c>
      <c r="H1037" s="115" t="s">
        <v>202</v>
      </c>
      <c r="J1037" s="115" t="s">
        <v>202</v>
      </c>
      <c r="K1037" s="115" t="s">
        <v>202</v>
      </c>
      <c r="L1037" s="115" t="s">
        <v>202</v>
      </c>
      <c r="M1037" s="115" t="s">
        <v>202</v>
      </c>
      <c r="N1037" s="115" t="s">
        <v>202</v>
      </c>
    </row>
    <row r="1038" spans="1:15" x14ac:dyDescent="0.25">
      <c r="A1038" s="115">
        <v>336738</v>
      </c>
      <c r="B1038" s="115" t="s">
        <v>109</v>
      </c>
      <c r="C1038" s="115" t="s">
        <v>202</v>
      </c>
      <c r="D1038" s="115" t="s">
        <v>202</v>
      </c>
      <c r="E1038" s="115" t="s">
        <v>202</v>
      </c>
      <c r="F1038" s="115" t="s">
        <v>202</v>
      </c>
      <c r="G1038" s="115" t="s">
        <v>202</v>
      </c>
      <c r="K1038" s="115" t="s">
        <v>202</v>
      </c>
      <c r="M1038" s="115" t="s">
        <v>202</v>
      </c>
    </row>
    <row r="1039" spans="1:15" x14ac:dyDescent="0.25">
      <c r="A1039" s="115">
        <v>336480</v>
      </c>
      <c r="B1039" s="115" t="s">
        <v>109</v>
      </c>
      <c r="C1039" s="115" t="s">
        <v>202</v>
      </c>
      <c r="F1039" s="115" t="s">
        <v>202</v>
      </c>
      <c r="H1039" s="115" t="s">
        <v>202</v>
      </c>
      <c r="J1039" s="115" t="s">
        <v>202</v>
      </c>
      <c r="K1039" s="115" t="s">
        <v>202</v>
      </c>
    </row>
    <row r="1040" spans="1:15" x14ac:dyDescent="0.25">
      <c r="A1040" s="115">
        <v>336713</v>
      </c>
      <c r="B1040" s="115" t="s">
        <v>109</v>
      </c>
      <c r="C1040" s="115" t="s">
        <v>202</v>
      </c>
      <c r="J1040" s="115" t="s">
        <v>202</v>
      </c>
      <c r="K1040" s="115" t="s">
        <v>202</v>
      </c>
      <c r="M1040" s="115" t="s">
        <v>202</v>
      </c>
      <c r="N1040" s="115" t="s">
        <v>202</v>
      </c>
    </row>
    <row r="1041" spans="1:15" x14ac:dyDescent="0.25">
      <c r="A1041" s="115">
        <v>331222</v>
      </c>
      <c r="B1041" s="115" t="s">
        <v>109</v>
      </c>
      <c r="C1041" s="115" t="s">
        <v>202</v>
      </c>
      <c r="D1041" s="115" t="s">
        <v>202</v>
      </c>
      <c r="F1041" s="115" t="s">
        <v>202</v>
      </c>
      <c r="G1041" s="115" t="s">
        <v>202</v>
      </c>
      <c r="H1041" s="115" t="s">
        <v>202</v>
      </c>
      <c r="I1041" s="115" t="s">
        <v>202</v>
      </c>
      <c r="J1041" s="115" t="s">
        <v>202</v>
      </c>
      <c r="K1041" s="115" t="s">
        <v>202</v>
      </c>
      <c r="L1041" s="115" t="s">
        <v>202</v>
      </c>
      <c r="N1041" s="115" t="s">
        <v>202</v>
      </c>
      <c r="O1041" s="115" t="s">
        <v>202</v>
      </c>
    </row>
    <row r="1042" spans="1:15" x14ac:dyDescent="0.25">
      <c r="A1042" s="115">
        <v>321247</v>
      </c>
      <c r="B1042" s="115" t="s">
        <v>109</v>
      </c>
      <c r="D1042" s="115" t="s">
        <v>202</v>
      </c>
      <c r="F1042" s="115" t="s">
        <v>202</v>
      </c>
      <c r="H1042" s="115" t="s">
        <v>202</v>
      </c>
      <c r="I1042" s="115" t="s">
        <v>202</v>
      </c>
      <c r="K1042" s="115" t="s">
        <v>202</v>
      </c>
      <c r="N1042" s="115" t="s">
        <v>202</v>
      </c>
      <c r="O1042" s="115" t="s">
        <v>202</v>
      </c>
    </row>
    <row r="1043" spans="1:15" x14ac:dyDescent="0.25">
      <c r="A1043" s="115">
        <v>330162</v>
      </c>
      <c r="B1043" s="115" t="s">
        <v>109</v>
      </c>
      <c r="D1043" s="115" t="s">
        <v>202</v>
      </c>
      <c r="H1043" s="115" t="s">
        <v>202</v>
      </c>
      <c r="I1043" s="115" t="s">
        <v>202</v>
      </c>
      <c r="K1043" s="115" t="s">
        <v>202</v>
      </c>
      <c r="M1043" s="115" t="s">
        <v>202</v>
      </c>
      <c r="N1043" s="115" t="s">
        <v>202</v>
      </c>
      <c r="O1043" s="115" t="s">
        <v>202</v>
      </c>
    </row>
    <row r="1044" spans="1:15" x14ac:dyDescent="0.25">
      <c r="A1044" s="115">
        <v>314961</v>
      </c>
      <c r="B1044" s="115" t="s">
        <v>109</v>
      </c>
      <c r="D1044" s="115" t="s">
        <v>202</v>
      </c>
      <c r="E1044" s="115" t="s">
        <v>202</v>
      </c>
      <c r="F1044" s="115" t="s">
        <v>202</v>
      </c>
      <c r="G1044" s="115" t="s">
        <v>202</v>
      </c>
      <c r="H1044" s="115" t="s">
        <v>202</v>
      </c>
      <c r="I1044" s="115" t="s">
        <v>202</v>
      </c>
      <c r="J1044" s="115" t="s">
        <v>202</v>
      </c>
      <c r="K1044" s="115" t="s">
        <v>202</v>
      </c>
      <c r="L1044" s="115" t="s">
        <v>202</v>
      </c>
      <c r="M1044" s="115" t="s">
        <v>202</v>
      </c>
      <c r="N1044" s="115" t="s">
        <v>202</v>
      </c>
      <c r="O1044" s="115" t="s">
        <v>202</v>
      </c>
    </row>
    <row r="1045" spans="1:15" x14ac:dyDescent="0.25">
      <c r="A1045" s="115">
        <v>330594</v>
      </c>
      <c r="B1045" s="115" t="s">
        <v>109</v>
      </c>
      <c r="C1045" s="115" t="s">
        <v>202</v>
      </c>
      <c r="E1045" s="115" t="s">
        <v>202</v>
      </c>
      <c r="F1045" s="115" t="s">
        <v>202</v>
      </c>
      <c r="G1045" s="115" t="s">
        <v>202</v>
      </c>
      <c r="H1045" s="115" t="s">
        <v>202</v>
      </c>
      <c r="I1045" s="115" t="s">
        <v>202</v>
      </c>
      <c r="J1045" s="115" t="s">
        <v>202</v>
      </c>
      <c r="K1045" s="115" t="s">
        <v>202</v>
      </c>
      <c r="L1045" s="115" t="s">
        <v>202</v>
      </c>
      <c r="M1045" s="115" t="s">
        <v>202</v>
      </c>
      <c r="N1045" s="115" t="s">
        <v>202</v>
      </c>
      <c r="O1045" s="115" t="s">
        <v>202</v>
      </c>
    </row>
    <row r="1046" spans="1:15" x14ac:dyDescent="0.25">
      <c r="A1046" s="115">
        <v>334030</v>
      </c>
      <c r="B1046" s="115" t="s">
        <v>109</v>
      </c>
      <c r="D1046" s="115" t="s">
        <v>202</v>
      </c>
      <c r="E1046" s="115" t="s">
        <v>202</v>
      </c>
      <c r="F1046" s="115" t="s">
        <v>202</v>
      </c>
      <c r="G1046" s="115" t="s">
        <v>202</v>
      </c>
      <c r="H1046" s="115" t="s">
        <v>202</v>
      </c>
      <c r="I1046" s="115" t="s">
        <v>202</v>
      </c>
      <c r="J1046" s="115" t="s">
        <v>202</v>
      </c>
      <c r="K1046" s="115" t="s">
        <v>202</v>
      </c>
      <c r="L1046" s="115" t="s">
        <v>202</v>
      </c>
      <c r="M1046" s="115" t="s">
        <v>202</v>
      </c>
      <c r="N1046" s="115" t="s">
        <v>202</v>
      </c>
      <c r="O1046" s="115" t="s">
        <v>202</v>
      </c>
    </row>
    <row r="1047" spans="1:15" x14ac:dyDescent="0.25">
      <c r="A1047" s="115">
        <v>314021</v>
      </c>
      <c r="B1047" s="115" t="s">
        <v>109</v>
      </c>
      <c r="C1047" s="115" t="s">
        <v>202</v>
      </c>
      <c r="D1047" s="115" t="s">
        <v>202</v>
      </c>
      <c r="E1047" s="115" t="s">
        <v>202</v>
      </c>
      <c r="F1047" s="115" t="s">
        <v>202</v>
      </c>
      <c r="G1047" s="115" t="s">
        <v>202</v>
      </c>
      <c r="H1047" s="115" t="s">
        <v>202</v>
      </c>
      <c r="J1047" s="115" t="s">
        <v>202</v>
      </c>
      <c r="K1047" s="115" t="s">
        <v>202</v>
      </c>
      <c r="L1047" s="115" t="s">
        <v>202</v>
      </c>
      <c r="M1047" s="115" t="s">
        <v>202</v>
      </c>
      <c r="O1047" s="115" t="s">
        <v>202</v>
      </c>
    </row>
    <row r="1048" spans="1:15" x14ac:dyDescent="0.25">
      <c r="A1048" s="115">
        <v>316895</v>
      </c>
      <c r="B1048" s="115" t="s">
        <v>109</v>
      </c>
      <c r="C1048" s="115" t="s">
        <v>202</v>
      </c>
      <c r="F1048" s="115" t="s">
        <v>202</v>
      </c>
      <c r="G1048" s="115" t="s">
        <v>202</v>
      </c>
      <c r="H1048" s="115" t="s">
        <v>202</v>
      </c>
      <c r="I1048" s="115" t="s">
        <v>202</v>
      </c>
      <c r="J1048" s="115" t="s">
        <v>202</v>
      </c>
      <c r="K1048" s="115" t="s">
        <v>202</v>
      </c>
      <c r="L1048" s="115" t="s">
        <v>202</v>
      </c>
      <c r="M1048" s="115" t="s">
        <v>202</v>
      </c>
      <c r="N1048" s="115" t="s">
        <v>202</v>
      </c>
      <c r="O1048" s="115" t="s">
        <v>202</v>
      </c>
    </row>
    <row r="1049" spans="1:15" x14ac:dyDescent="0.25">
      <c r="A1049" s="115">
        <v>332074</v>
      </c>
      <c r="B1049" s="115" t="s">
        <v>109</v>
      </c>
      <c r="C1049" s="115" t="s">
        <v>202</v>
      </c>
      <c r="E1049" s="115" t="s">
        <v>202</v>
      </c>
      <c r="F1049" s="115" t="s">
        <v>202</v>
      </c>
      <c r="G1049" s="115" t="s">
        <v>202</v>
      </c>
      <c r="H1049" s="115" t="s">
        <v>202</v>
      </c>
      <c r="J1049" s="115" t="s">
        <v>202</v>
      </c>
      <c r="K1049" s="115" t="s">
        <v>202</v>
      </c>
      <c r="L1049" s="115" t="s">
        <v>202</v>
      </c>
      <c r="M1049" s="115" t="s">
        <v>202</v>
      </c>
      <c r="N1049" s="115" t="s">
        <v>202</v>
      </c>
      <c r="O1049" s="115" t="s">
        <v>202</v>
      </c>
    </row>
    <row r="1050" spans="1:15" x14ac:dyDescent="0.25">
      <c r="A1050" s="115">
        <v>334075</v>
      </c>
      <c r="B1050" s="115" t="s">
        <v>109</v>
      </c>
      <c r="D1050" s="115" t="s">
        <v>202</v>
      </c>
      <c r="E1050" s="115" t="s">
        <v>202</v>
      </c>
      <c r="F1050" s="115" t="s">
        <v>202</v>
      </c>
      <c r="H1050" s="115" t="s">
        <v>202</v>
      </c>
      <c r="I1050" s="115" t="s">
        <v>202</v>
      </c>
      <c r="J1050" s="115" t="s">
        <v>202</v>
      </c>
      <c r="K1050" s="115" t="s">
        <v>202</v>
      </c>
      <c r="L1050" s="115" t="s">
        <v>202</v>
      </c>
      <c r="M1050" s="115" t="s">
        <v>202</v>
      </c>
      <c r="N1050" s="115" t="s">
        <v>202</v>
      </c>
      <c r="O1050" s="115" t="s">
        <v>202</v>
      </c>
    </row>
    <row r="1051" spans="1:15" x14ac:dyDescent="0.25">
      <c r="A1051" s="115">
        <v>334391</v>
      </c>
      <c r="B1051" s="115" t="s">
        <v>109</v>
      </c>
      <c r="C1051" s="115" t="s">
        <v>202</v>
      </c>
      <c r="D1051" s="115" t="s">
        <v>202</v>
      </c>
      <c r="F1051" s="115" t="s">
        <v>202</v>
      </c>
      <c r="G1051" s="115" t="s">
        <v>202</v>
      </c>
      <c r="I1051" s="115" t="s">
        <v>202</v>
      </c>
      <c r="J1051" s="115" t="s">
        <v>202</v>
      </c>
      <c r="K1051" s="115" t="s">
        <v>202</v>
      </c>
      <c r="L1051" s="115" t="s">
        <v>202</v>
      </c>
      <c r="M1051" s="115" t="s">
        <v>202</v>
      </c>
      <c r="N1051" s="115" t="s">
        <v>202</v>
      </c>
      <c r="O1051" s="115" t="s">
        <v>202</v>
      </c>
    </row>
    <row r="1052" spans="1:15" x14ac:dyDescent="0.25">
      <c r="A1052" s="115">
        <v>326342</v>
      </c>
      <c r="B1052" s="115" t="s">
        <v>109</v>
      </c>
      <c r="D1052" s="115" t="s">
        <v>202</v>
      </c>
      <c r="F1052" s="115" t="s">
        <v>202</v>
      </c>
      <c r="G1052" s="115" t="s">
        <v>202</v>
      </c>
      <c r="I1052" s="115" t="s">
        <v>202</v>
      </c>
      <c r="J1052" s="115" t="s">
        <v>202</v>
      </c>
      <c r="K1052" s="115" t="s">
        <v>202</v>
      </c>
      <c r="L1052" s="115" t="s">
        <v>202</v>
      </c>
      <c r="M1052" s="115" t="s">
        <v>202</v>
      </c>
      <c r="N1052" s="115" t="s">
        <v>202</v>
      </c>
      <c r="O1052" s="115" t="s">
        <v>202</v>
      </c>
    </row>
    <row r="1053" spans="1:15" x14ac:dyDescent="0.25">
      <c r="A1053" s="115">
        <v>331659</v>
      </c>
      <c r="B1053" s="115" t="s">
        <v>109</v>
      </c>
      <c r="C1053" s="115" t="s">
        <v>202</v>
      </c>
      <c r="D1053" s="115" t="s">
        <v>202</v>
      </c>
      <c r="E1053" s="115" t="s">
        <v>202</v>
      </c>
      <c r="G1053" s="115" t="s">
        <v>202</v>
      </c>
      <c r="H1053" s="115" t="s">
        <v>202</v>
      </c>
      <c r="I1053" s="115" t="s">
        <v>202</v>
      </c>
      <c r="J1053" s="115" t="s">
        <v>202</v>
      </c>
      <c r="K1053" s="115" t="s">
        <v>202</v>
      </c>
      <c r="N1053" s="115" t="s">
        <v>202</v>
      </c>
      <c r="O1053" s="115" t="s">
        <v>202</v>
      </c>
    </row>
    <row r="1054" spans="1:15" x14ac:dyDescent="0.25">
      <c r="A1054" s="115">
        <v>333875</v>
      </c>
      <c r="B1054" s="115" t="s">
        <v>109</v>
      </c>
      <c r="C1054" s="115" t="s">
        <v>202</v>
      </c>
      <c r="D1054" s="115" t="s">
        <v>202</v>
      </c>
      <c r="G1054" s="115" t="s">
        <v>202</v>
      </c>
      <c r="H1054" s="115" t="s">
        <v>202</v>
      </c>
      <c r="K1054" s="115" t="s">
        <v>202</v>
      </c>
      <c r="L1054" s="115" t="s">
        <v>202</v>
      </c>
      <c r="M1054" s="115" t="s">
        <v>202</v>
      </c>
      <c r="N1054" s="115" t="s">
        <v>202</v>
      </c>
      <c r="O1054" s="115" t="s">
        <v>202</v>
      </c>
    </row>
    <row r="1055" spans="1:15" x14ac:dyDescent="0.25">
      <c r="A1055" s="115">
        <v>309318</v>
      </c>
      <c r="B1055" s="115" t="s">
        <v>109</v>
      </c>
      <c r="E1055" s="115" t="s">
        <v>202</v>
      </c>
      <c r="F1055" s="115" t="s">
        <v>202</v>
      </c>
      <c r="G1055" s="115" t="s">
        <v>202</v>
      </c>
      <c r="J1055" s="115" t="s">
        <v>202</v>
      </c>
      <c r="K1055" s="115" t="s">
        <v>202</v>
      </c>
      <c r="L1055" s="115" t="s">
        <v>202</v>
      </c>
      <c r="M1055" s="115" t="s">
        <v>202</v>
      </c>
      <c r="N1055" s="115" t="s">
        <v>202</v>
      </c>
      <c r="O1055" s="115" t="s">
        <v>202</v>
      </c>
    </row>
    <row r="1056" spans="1:15" x14ac:dyDescent="0.25">
      <c r="A1056" s="115">
        <v>306089</v>
      </c>
      <c r="B1056" s="115" t="s">
        <v>109</v>
      </c>
      <c r="C1056" s="115" t="s">
        <v>202</v>
      </c>
      <c r="D1056" s="115" t="s">
        <v>202</v>
      </c>
      <c r="E1056" s="115" t="s">
        <v>202</v>
      </c>
      <c r="K1056" s="115" t="s">
        <v>202</v>
      </c>
      <c r="M1056" s="115" t="s">
        <v>202</v>
      </c>
      <c r="N1056" s="115" t="s">
        <v>202</v>
      </c>
      <c r="O1056" s="115" t="s">
        <v>202</v>
      </c>
    </row>
    <row r="1057" spans="1:15" x14ac:dyDescent="0.25">
      <c r="A1057" s="115">
        <v>332224</v>
      </c>
      <c r="B1057" s="115" t="s">
        <v>109</v>
      </c>
      <c r="C1057" s="115" t="s">
        <v>202</v>
      </c>
      <c r="G1057" s="115" t="s">
        <v>202</v>
      </c>
      <c r="H1057" s="115" t="s">
        <v>202</v>
      </c>
      <c r="J1057" s="115" t="s">
        <v>202</v>
      </c>
      <c r="K1057" s="115" t="s">
        <v>202</v>
      </c>
      <c r="O1057" s="115" t="s">
        <v>202</v>
      </c>
    </row>
    <row r="1058" spans="1:15" x14ac:dyDescent="0.25">
      <c r="A1058" s="115">
        <v>330539</v>
      </c>
      <c r="B1058" s="115" t="s">
        <v>109</v>
      </c>
      <c r="G1058" s="115" t="s">
        <v>202</v>
      </c>
      <c r="J1058" s="115" t="s">
        <v>202</v>
      </c>
      <c r="L1058" s="115" t="s">
        <v>202</v>
      </c>
      <c r="M1058" s="115" t="s">
        <v>202</v>
      </c>
      <c r="O1058" s="115" t="s">
        <v>202</v>
      </c>
    </row>
    <row r="1059" spans="1:15" x14ac:dyDescent="0.25">
      <c r="A1059" s="115">
        <v>334294</v>
      </c>
      <c r="B1059" s="115" t="s">
        <v>109</v>
      </c>
      <c r="D1059" s="115" t="s">
        <v>202</v>
      </c>
      <c r="G1059" s="115" t="s">
        <v>202</v>
      </c>
      <c r="H1059" s="115" t="s">
        <v>202</v>
      </c>
      <c r="J1059" s="115" t="s">
        <v>202</v>
      </c>
      <c r="K1059" s="115" t="s">
        <v>202</v>
      </c>
      <c r="L1059" s="115" t="s">
        <v>202</v>
      </c>
      <c r="M1059" s="115" t="s">
        <v>202</v>
      </c>
    </row>
    <row r="1060" spans="1:15" x14ac:dyDescent="0.25">
      <c r="A1060" s="115">
        <v>337649</v>
      </c>
      <c r="B1060" s="115" t="s">
        <v>109</v>
      </c>
      <c r="C1060" s="115" t="s">
        <v>202</v>
      </c>
      <c r="I1060" s="115" t="s">
        <v>202</v>
      </c>
      <c r="K1060" s="115" t="s">
        <v>202</v>
      </c>
      <c r="L1060" s="115" t="s">
        <v>202</v>
      </c>
      <c r="M1060" s="115" t="s">
        <v>202</v>
      </c>
      <c r="N1060" s="115" t="s">
        <v>202</v>
      </c>
      <c r="O1060" s="115" t="s">
        <v>202</v>
      </c>
    </row>
    <row r="1061" spans="1:15" x14ac:dyDescent="0.25">
      <c r="A1061" s="115">
        <v>329531</v>
      </c>
      <c r="B1061" s="115" t="s">
        <v>109</v>
      </c>
      <c r="H1061" s="115" t="s">
        <v>202</v>
      </c>
      <c r="J1061" s="115" t="s">
        <v>202</v>
      </c>
      <c r="K1061" s="115" t="s">
        <v>202</v>
      </c>
      <c r="L1061" s="115" t="s">
        <v>202</v>
      </c>
      <c r="O1061" s="115" t="s">
        <v>202</v>
      </c>
    </row>
    <row r="1062" spans="1:15" x14ac:dyDescent="0.25">
      <c r="A1062" s="115">
        <v>326375</v>
      </c>
      <c r="B1062" s="115" t="s">
        <v>109</v>
      </c>
      <c r="C1062" s="115" t="s">
        <v>137</v>
      </c>
      <c r="D1062" s="115" t="s">
        <v>137</v>
      </c>
      <c r="E1062" s="115" t="s">
        <v>137</v>
      </c>
      <c r="F1062" s="115" t="s">
        <v>137</v>
      </c>
      <c r="G1062" s="115" t="s">
        <v>137</v>
      </c>
      <c r="H1062" s="115" t="s">
        <v>137</v>
      </c>
      <c r="I1062" s="115" t="s">
        <v>137</v>
      </c>
      <c r="J1062" s="115" t="s">
        <v>134</v>
      </c>
      <c r="K1062" s="115" t="s">
        <v>134</v>
      </c>
      <c r="L1062" s="115" t="s">
        <v>134</v>
      </c>
      <c r="M1062" s="115" t="s">
        <v>134</v>
      </c>
      <c r="N1062" s="115" t="s">
        <v>134</v>
      </c>
      <c r="O1062" s="115" t="s">
        <v>134</v>
      </c>
    </row>
    <row r="1063" spans="1:15" x14ac:dyDescent="0.25">
      <c r="A1063" s="115">
        <v>339583</v>
      </c>
      <c r="B1063" s="115" t="s">
        <v>109</v>
      </c>
      <c r="F1063" s="115" t="s">
        <v>136</v>
      </c>
      <c r="G1063" s="115" t="s">
        <v>136</v>
      </c>
      <c r="H1063" s="115" t="s">
        <v>136</v>
      </c>
      <c r="I1063" s="115" t="s">
        <v>136</v>
      </c>
      <c r="J1063" s="115" t="s">
        <v>134</v>
      </c>
      <c r="K1063" s="115" t="s">
        <v>134</v>
      </c>
      <c r="L1063" s="115" t="s">
        <v>134</v>
      </c>
      <c r="M1063" s="115" t="s">
        <v>134</v>
      </c>
      <c r="N1063" s="115" t="s">
        <v>134</v>
      </c>
      <c r="O1063" s="115" t="s">
        <v>134</v>
      </c>
    </row>
    <row r="1064" spans="1:15" x14ac:dyDescent="0.25">
      <c r="A1064" s="115">
        <v>339206</v>
      </c>
      <c r="B1064" s="115" t="s">
        <v>109</v>
      </c>
      <c r="D1064" s="115" t="s">
        <v>134</v>
      </c>
      <c r="E1064" s="115" t="s">
        <v>136</v>
      </c>
      <c r="F1064" s="115" t="s">
        <v>136</v>
      </c>
      <c r="G1064" s="115" t="s">
        <v>136</v>
      </c>
      <c r="H1064" s="115" t="s">
        <v>136</v>
      </c>
      <c r="I1064" s="115" t="s">
        <v>136</v>
      </c>
      <c r="J1064" s="115" t="s">
        <v>134</v>
      </c>
      <c r="K1064" s="115" t="s">
        <v>134</v>
      </c>
      <c r="L1064" s="115" t="s">
        <v>134</v>
      </c>
      <c r="M1064" s="115" t="s">
        <v>134</v>
      </c>
      <c r="N1064" s="115" t="s">
        <v>134</v>
      </c>
      <c r="O1064" s="115" t="s">
        <v>134</v>
      </c>
    </row>
    <row r="1065" spans="1:15" x14ac:dyDescent="0.25">
      <c r="A1065" s="115">
        <v>338449</v>
      </c>
      <c r="B1065" s="115" t="s">
        <v>109</v>
      </c>
      <c r="C1065" s="115" t="s">
        <v>202</v>
      </c>
      <c r="D1065" s="115" t="s">
        <v>202</v>
      </c>
      <c r="E1065" s="115" t="s">
        <v>202</v>
      </c>
      <c r="F1065" s="115" t="s">
        <v>202</v>
      </c>
      <c r="G1065" s="115" t="s">
        <v>202</v>
      </c>
      <c r="H1065" s="115" t="s">
        <v>202</v>
      </c>
      <c r="I1065" s="115" t="s">
        <v>202</v>
      </c>
      <c r="K1065" s="115" t="s">
        <v>202</v>
      </c>
      <c r="L1065" s="115" t="s">
        <v>202</v>
      </c>
      <c r="N1065" s="115" t="s">
        <v>202</v>
      </c>
      <c r="O1065" s="115" t="s">
        <v>202</v>
      </c>
    </row>
    <row r="1066" spans="1:15" x14ac:dyDescent="0.25">
      <c r="A1066" s="115">
        <v>337232</v>
      </c>
      <c r="B1066" s="115" t="s">
        <v>109</v>
      </c>
      <c r="C1066" s="115" t="s">
        <v>136</v>
      </c>
      <c r="D1066" s="115" t="s">
        <v>134</v>
      </c>
      <c r="E1066" s="115" t="s">
        <v>134</v>
      </c>
      <c r="F1066" s="115" t="s">
        <v>134</v>
      </c>
      <c r="G1066" s="115" t="s">
        <v>134</v>
      </c>
      <c r="H1066" s="115" t="s">
        <v>136</v>
      </c>
      <c r="I1066" s="115" t="s">
        <v>134</v>
      </c>
      <c r="J1066" s="115" t="s">
        <v>134</v>
      </c>
      <c r="K1066" s="115" t="s">
        <v>134</v>
      </c>
      <c r="L1066" s="115" t="s">
        <v>134</v>
      </c>
      <c r="M1066" s="115" t="s">
        <v>134</v>
      </c>
      <c r="N1066" s="115" t="s">
        <v>134</v>
      </c>
      <c r="O1066" s="115" t="s">
        <v>134</v>
      </c>
    </row>
    <row r="1067" spans="1:15" x14ac:dyDescent="0.25">
      <c r="A1067" s="115">
        <v>336341</v>
      </c>
      <c r="B1067" s="115" t="s">
        <v>109</v>
      </c>
      <c r="C1067" s="115" t="s">
        <v>137</v>
      </c>
      <c r="D1067" s="115" t="s">
        <v>134</v>
      </c>
      <c r="E1067" s="115" t="s">
        <v>134</v>
      </c>
      <c r="F1067" s="115" t="s">
        <v>137</v>
      </c>
      <c r="G1067" s="115" t="s">
        <v>137</v>
      </c>
      <c r="H1067" s="115" t="s">
        <v>134</v>
      </c>
      <c r="I1067" s="115" t="s">
        <v>134</v>
      </c>
      <c r="J1067" s="115" t="s">
        <v>134</v>
      </c>
      <c r="K1067" s="115" t="s">
        <v>134</v>
      </c>
      <c r="L1067" s="115" t="s">
        <v>134</v>
      </c>
      <c r="M1067" s="115" t="s">
        <v>134</v>
      </c>
      <c r="N1067" s="115" t="s">
        <v>134</v>
      </c>
      <c r="O1067" s="115" t="s">
        <v>134</v>
      </c>
    </row>
    <row r="1068" spans="1:15" x14ac:dyDescent="0.25">
      <c r="A1068" s="115">
        <v>337922</v>
      </c>
      <c r="B1068" s="115" t="s">
        <v>109</v>
      </c>
      <c r="C1068" s="115" t="s">
        <v>137</v>
      </c>
      <c r="D1068" s="115" t="s">
        <v>137</v>
      </c>
      <c r="E1068" s="115" t="s">
        <v>137</v>
      </c>
      <c r="F1068" s="115" t="s">
        <v>137</v>
      </c>
      <c r="G1068" s="115" t="s">
        <v>134</v>
      </c>
      <c r="H1068" s="115" t="s">
        <v>137</v>
      </c>
      <c r="J1068" s="115" t="s">
        <v>134</v>
      </c>
      <c r="K1068" s="115" t="s">
        <v>134</v>
      </c>
      <c r="L1068" s="115" t="s">
        <v>136</v>
      </c>
      <c r="M1068" s="115" t="s">
        <v>134</v>
      </c>
      <c r="N1068" s="115" t="s">
        <v>136</v>
      </c>
      <c r="O1068" s="115" t="s">
        <v>134</v>
      </c>
    </row>
    <row r="1069" spans="1:15" x14ac:dyDescent="0.25">
      <c r="A1069" s="115">
        <v>323750</v>
      </c>
      <c r="B1069" s="115" t="s">
        <v>109</v>
      </c>
      <c r="C1069" s="115" t="s">
        <v>136</v>
      </c>
      <c r="D1069" s="115" t="s">
        <v>134</v>
      </c>
      <c r="E1069" s="115" t="s">
        <v>134</v>
      </c>
      <c r="F1069" s="115" t="s">
        <v>136</v>
      </c>
      <c r="G1069" s="115" t="s">
        <v>136</v>
      </c>
      <c r="H1069" s="115" t="s">
        <v>134</v>
      </c>
      <c r="I1069" s="115" t="s">
        <v>136</v>
      </c>
      <c r="J1069" s="115" t="s">
        <v>134</v>
      </c>
      <c r="K1069" s="115" t="s">
        <v>134</v>
      </c>
      <c r="L1069" s="115" t="s">
        <v>134</v>
      </c>
      <c r="M1069" s="115" t="s">
        <v>134</v>
      </c>
      <c r="N1069" s="115" t="s">
        <v>134</v>
      </c>
      <c r="O1069" s="115" t="s">
        <v>134</v>
      </c>
    </row>
    <row r="1070" spans="1:15" x14ac:dyDescent="0.25">
      <c r="A1070" s="115">
        <v>324043</v>
      </c>
      <c r="B1070" s="115" t="s">
        <v>109</v>
      </c>
      <c r="D1070" s="115" t="s">
        <v>202</v>
      </c>
      <c r="E1070" s="115" t="s">
        <v>202</v>
      </c>
      <c r="G1070" s="115" t="s">
        <v>202</v>
      </c>
      <c r="H1070" s="115" t="s">
        <v>202</v>
      </c>
      <c r="I1070" s="115" t="s">
        <v>202</v>
      </c>
      <c r="J1070" s="115" t="s">
        <v>202</v>
      </c>
      <c r="K1070" s="115" t="s">
        <v>202</v>
      </c>
      <c r="L1070" s="115" t="s">
        <v>202</v>
      </c>
      <c r="M1070" s="115" t="s">
        <v>202</v>
      </c>
      <c r="N1070" s="115" t="s">
        <v>202</v>
      </c>
      <c r="O1070" s="115" t="s">
        <v>202</v>
      </c>
    </row>
    <row r="1071" spans="1:15" x14ac:dyDescent="0.25">
      <c r="A1071" s="115">
        <v>326978</v>
      </c>
      <c r="B1071" s="115" t="s">
        <v>109</v>
      </c>
      <c r="C1071" s="115" t="s">
        <v>202</v>
      </c>
      <c r="D1071" s="115" t="s">
        <v>202</v>
      </c>
      <c r="E1071" s="115" t="s">
        <v>202</v>
      </c>
      <c r="F1071" s="115" t="s">
        <v>202</v>
      </c>
      <c r="G1071" s="115" t="s">
        <v>202</v>
      </c>
      <c r="H1071" s="115" t="s">
        <v>202</v>
      </c>
      <c r="I1071" s="115" t="s">
        <v>202</v>
      </c>
      <c r="J1071" s="115" t="s">
        <v>202</v>
      </c>
      <c r="K1071" s="115" t="s">
        <v>202</v>
      </c>
      <c r="L1071" s="115" t="s">
        <v>202</v>
      </c>
      <c r="M1071" s="115" t="s">
        <v>202</v>
      </c>
      <c r="N1071" s="115" t="s">
        <v>202</v>
      </c>
      <c r="O1071" s="115" t="s">
        <v>202</v>
      </c>
    </row>
    <row r="1072" spans="1:15" x14ac:dyDescent="0.25">
      <c r="A1072" s="115">
        <v>325987</v>
      </c>
      <c r="B1072" s="115" t="s">
        <v>109</v>
      </c>
      <c r="C1072" s="115" t="s">
        <v>202</v>
      </c>
      <c r="D1072" s="115" t="s">
        <v>202</v>
      </c>
      <c r="E1072" s="115" t="s">
        <v>202</v>
      </c>
      <c r="F1072" s="115" t="s">
        <v>202</v>
      </c>
      <c r="G1072" s="115" t="s">
        <v>202</v>
      </c>
      <c r="H1072" s="115" t="s">
        <v>202</v>
      </c>
      <c r="I1072" s="115" t="s">
        <v>202</v>
      </c>
      <c r="J1072" s="115" t="s">
        <v>202</v>
      </c>
      <c r="K1072" s="115" t="s">
        <v>202</v>
      </c>
      <c r="L1072" s="115" t="s">
        <v>202</v>
      </c>
      <c r="M1072" s="115" t="s">
        <v>202</v>
      </c>
      <c r="O1072" s="115" t="s">
        <v>202</v>
      </c>
    </row>
    <row r="1073" spans="1:15" x14ac:dyDescent="0.25">
      <c r="A1073" s="115">
        <v>319744</v>
      </c>
      <c r="B1073" s="115" t="s">
        <v>109</v>
      </c>
      <c r="D1073" s="115" t="s">
        <v>202</v>
      </c>
      <c r="E1073" s="115" t="s">
        <v>202</v>
      </c>
      <c r="F1073" s="115" t="s">
        <v>202</v>
      </c>
      <c r="G1073" s="115" t="s">
        <v>202</v>
      </c>
      <c r="H1073" s="115" t="s">
        <v>202</v>
      </c>
      <c r="I1073" s="115" t="s">
        <v>202</v>
      </c>
      <c r="J1073" s="115" t="s">
        <v>202</v>
      </c>
      <c r="K1073" s="115" t="s">
        <v>202</v>
      </c>
      <c r="M1073" s="115" t="s">
        <v>202</v>
      </c>
      <c r="N1073" s="115" t="s">
        <v>202</v>
      </c>
      <c r="O1073" s="115" t="s">
        <v>202</v>
      </c>
    </row>
    <row r="1074" spans="1:15" x14ac:dyDescent="0.25">
      <c r="A1074" s="115">
        <v>316383</v>
      </c>
      <c r="B1074" s="115" t="s">
        <v>109</v>
      </c>
      <c r="E1074" s="115" t="s">
        <v>202</v>
      </c>
      <c r="G1074" s="115" t="s">
        <v>202</v>
      </c>
      <c r="I1074" s="115" t="s">
        <v>202</v>
      </c>
      <c r="J1074" s="115" t="s">
        <v>202</v>
      </c>
      <c r="K1074" s="115" t="s">
        <v>202</v>
      </c>
      <c r="L1074" s="115" t="s">
        <v>202</v>
      </c>
      <c r="M1074" s="115" t="s">
        <v>202</v>
      </c>
      <c r="N1074" s="115" t="s">
        <v>202</v>
      </c>
      <c r="O1074" s="115" t="s">
        <v>202</v>
      </c>
    </row>
    <row r="1075" spans="1:15" x14ac:dyDescent="0.25">
      <c r="A1075" s="115">
        <v>328745</v>
      </c>
      <c r="B1075" s="115" t="s">
        <v>109</v>
      </c>
      <c r="E1075" s="115" t="s">
        <v>202</v>
      </c>
      <c r="F1075" s="115" t="s">
        <v>202</v>
      </c>
      <c r="H1075" s="115" t="s">
        <v>202</v>
      </c>
      <c r="J1075" s="115" t="s">
        <v>202</v>
      </c>
      <c r="K1075" s="115" t="s">
        <v>202</v>
      </c>
      <c r="M1075" s="115" t="s">
        <v>202</v>
      </c>
      <c r="N1075" s="115" t="s">
        <v>202</v>
      </c>
      <c r="O1075" s="115" t="s">
        <v>202</v>
      </c>
    </row>
    <row r="1076" spans="1:15" x14ac:dyDescent="0.25">
      <c r="A1076" s="115">
        <v>317902</v>
      </c>
      <c r="B1076" s="115" t="s">
        <v>109</v>
      </c>
      <c r="G1076" s="115" t="s">
        <v>202</v>
      </c>
      <c r="H1076" s="115" t="s">
        <v>202</v>
      </c>
      <c r="I1076" s="115" t="s">
        <v>202</v>
      </c>
      <c r="J1076" s="115" t="s">
        <v>202</v>
      </c>
      <c r="K1076" s="115" t="s">
        <v>202</v>
      </c>
      <c r="N1076" s="115" t="s">
        <v>202</v>
      </c>
      <c r="O1076" s="115" t="s">
        <v>202</v>
      </c>
    </row>
    <row r="1077" spans="1:15" x14ac:dyDescent="0.25">
      <c r="A1077" s="115">
        <v>321001</v>
      </c>
      <c r="B1077" s="115" t="s">
        <v>109</v>
      </c>
      <c r="D1077" s="115" t="s">
        <v>202</v>
      </c>
      <c r="H1077" s="115" t="s">
        <v>202</v>
      </c>
      <c r="I1077" s="115" t="s">
        <v>202</v>
      </c>
      <c r="N1077" s="115" t="s">
        <v>202</v>
      </c>
      <c r="O1077" s="115" t="s">
        <v>202</v>
      </c>
    </row>
    <row r="1078" spans="1:15" x14ac:dyDescent="0.25">
      <c r="A1078" s="115">
        <v>330839</v>
      </c>
      <c r="B1078" s="115" t="s">
        <v>109</v>
      </c>
      <c r="D1078" s="115" t="s">
        <v>202</v>
      </c>
      <c r="F1078" s="115" t="s">
        <v>202</v>
      </c>
      <c r="I1078" s="115" t="s">
        <v>202</v>
      </c>
      <c r="N1078" s="115" t="s">
        <v>202</v>
      </c>
      <c r="O1078" s="115" t="s">
        <v>202</v>
      </c>
    </row>
    <row r="1079" spans="1:15" x14ac:dyDescent="0.25">
      <c r="A1079" s="115">
        <v>327403</v>
      </c>
      <c r="B1079" s="115" t="s">
        <v>109</v>
      </c>
      <c r="H1079" s="115" t="s">
        <v>202</v>
      </c>
      <c r="K1079" s="115" t="s">
        <v>202</v>
      </c>
      <c r="M1079" s="115" t="s">
        <v>202</v>
      </c>
      <c r="N1079" s="115" t="s">
        <v>202</v>
      </c>
      <c r="O1079" s="115" t="s">
        <v>202</v>
      </c>
    </row>
    <row r="1080" spans="1:15" x14ac:dyDescent="0.25">
      <c r="A1080" s="115">
        <v>327836</v>
      </c>
      <c r="B1080" s="115" t="s">
        <v>109</v>
      </c>
      <c r="G1080" s="115" t="s">
        <v>202</v>
      </c>
      <c r="H1080" s="115" t="s">
        <v>202</v>
      </c>
      <c r="I1080" s="115" t="s">
        <v>202</v>
      </c>
      <c r="K1080" s="115" t="s">
        <v>202</v>
      </c>
      <c r="M1080" s="115" t="s">
        <v>202</v>
      </c>
      <c r="N1080" s="115" t="s">
        <v>202</v>
      </c>
    </row>
    <row r="1081" spans="1:15" x14ac:dyDescent="0.25">
      <c r="A1081" s="115">
        <v>325825</v>
      </c>
      <c r="B1081" s="115" t="s">
        <v>109</v>
      </c>
      <c r="E1081" s="115" t="s">
        <v>202</v>
      </c>
      <c r="F1081" s="115" t="s">
        <v>202</v>
      </c>
      <c r="G1081" s="115" t="s">
        <v>202</v>
      </c>
      <c r="H1081" s="115" t="s">
        <v>202</v>
      </c>
      <c r="I1081" s="115" t="s">
        <v>202</v>
      </c>
      <c r="J1081" s="115" t="s">
        <v>202</v>
      </c>
      <c r="K1081" s="115" t="s">
        <v>202</v>
      </c>
      <c r="L1081" s="115" t="s">
        <v>202</v>
      </c>
      <c r="N1081" s="115" t="s">
        <v>202</v>
      </c>
      <c r="O1081" s="115" t="s">
        <v>202</v>
      </c>
    </row>
    <row r="1082" spans="1:15" x14ac:dyDescent="0.25">
      <c r="A1082" s="115">
        <v>329345</v>
      </c>
      <c r="B1082" s="115" t="s">
        <v>109</v>
      </c>
      <c r="F1082" s="115" t="s">
        <v>202</v>
      </c>
      <c r="I1082" s="115" t="s">
        <v>202</v>
      </c>
      <c r="J1082" s="115" t="s">
        <v>202</v>
      </c>
      <c r="K1082" s="115" t="s">
        <v>202</v>
      </c>
      <c r="L1082" s="115" t="s">
        <v>202</v>
      </c>
      <c r="M1082" s="115" t="s">
        <v>202</v>
      </c>
      <c r="N1082" s="115" t="s">
        <v>202</v>
      </c>
      <c r="O1082" s="115" t="s">
        <v>202</v>
      </c>
    </row>
    <row r="1083" spans="1:15" x14ac:dyDescent="0.25">
      <c r="A1083" s="115">
        <v>320207</v>
      </c>
      <c r="B1083" s="115" t="s">
        <v>109</v>
      </c>
      <c r="C1083" s="115" t="s">
        <v>202</v>
      </c>
      <c r="D1083" s="115" t="s">
        <v>202</v>
      </c>
      <c r="E1083" s="115" t="s">
        <v>202</v>
      </c>
      <c r="G1083" s="115" t="s">
        <v>202</v>
      </c>
      <c r="H1083" s="115" t="s">
        <v>202</v>
      </c>
      <c r="I1083" s="115" t="s">
        <v>202</v>
      </c>
      <c r="J1083" s="115" t="s">
        <v>202</v>
      </c>
      <c r="K1083" s="115" t="s">
        <v>202</v>
      </c>
      <c r="L1083" s="115" t="s">
        <v>202</v>
      </c>
      <c r="M1083" s="115" t="s">
        <v>202</v>
      </c>
      <c r="N1083" s="115" t="s">
        <v>202</v>
      </c>
      <c r="O1083" s="115" t="s">
        <v>202</v>
      </c>
    </row>
    <row r="1084" spans="1:15" x14ac:dyDescent="0.25">
      <c r="A1084" s="115">
        <v>333126</v>
      </c>
      <c r="B1084" s="115" t="s">
        <v>109</v>
      </c>
      <c r="C1084" s="115" t="s">
        <v>202</v>
      </c>
      <c r="D1084" s="115" t="s">
        <v>202</v>
      </c>
      <c r="G1084" s="115" t="s">
        <v>202</v>
      </c>
      <c r="H1084" s="115" t="s">
        <v>202</v>
      </c>
      <c r="I1084" s="115" t="s">
        <v>202</v>
      </c>
      <c r="J1084" s="115" t="s">
        <v>202</v>
      </c>
      <c r="K1084" s="115" t="s">
        <v>202</v>
      </c>
      <c r="L1084" s="115" t="s">
        <v>202</v>
      </c>
      <c r="M1084" s="115" t="s">
        <v>202</v>
      </c>
      <c r="N1084" s="115" t="s">
        <v>202</v>
      </c>
      <c r="O1084" s="115" t="s">
        <v>202</v>
      </c>
    </row>
    <row r="1085" spans="1:15" x14ac:dyDescent="0.25">
      <c r="A1085" s="115">
        <v>319366</v>
      </c>
      <c r="B1085" s="115" t="s">
        <v>109</v>
      </c>
      <c r="C1085" s="115" t="s">
        <v>202</v>
      </c>
      <c r="D1085" s="115" t="s">
        <v>202</v>
      </c>
      <c r="E1085" s="115" t="s">
        <v>202</v>
      </c>
      <c r="F1085" s="115" t="s">
        <v>202</v>
      </c>
      <c r="G1085" s="115" t="s">
        <v>202</v>
      </c>
      <c r="H1085" s="115" t="s">
        <v>202</v>
      </c>
      <c r="I1085" s="115" t="s">
        <v>202</v>
      </c>
      <c r="J1085" s="115" t="s">
        <v>202</v>
      </c>
      <c r="K1085" s="115" t="s">
        <v>202</v>
      </c>
      <c r="L1085" s="115" t="s">
        <v>202</v>
      </c>
      <c r="M1085" s="115" t="s">
        <v>202</v>
      </c>
      <c r="N1085" s="115" t="s">
        <v>202</v>
      </c>
      <c r="O1085" s="115" t="s">
        <v>202</v>
      </c>
    </row>
    <row r="1086" spans="1:15" x14ac:dyDescent="0.25">
      <c r="A1086" s="115">
        <v>323258</v>
      </c>
      <c r="B1086" s="115" t="s">
        <v>109</v>
      </c>
      <c r="C1086" s="115" t="s">
        <v>202</v>
      </c>
      <c r="D1086" s="115" t="s">
        <v>202</v>
      </c>
      <c r="E1086" s="115" t="s">
        <v>202</v>
      </c>
      <c r="F1086" s="115" t="s">
        <v>202</v>
      </c>
      <c r="G1086" s="115" t="s">
        <v>202</v>
      </c>
      <c r="H1086" s="115" t="s">
        <v>202</v>
      </c>
      <c r="I1086" s="115" t="s">
        <v>202</v>
      </c>
      <c r="J1086" s="115" t="s">
        <v>202</v>
      </c>
      <c r="K1086" s="115" t="s">
        <v>202</v>
      </c>
      <c r="L1086" s="115" t="s">
        <v>202</v>
      </c>
      <c r="M1086" s="115" t="s">
        <v>202</v>
      </c>
      <c r="N1086" s="115" t="s">
        <v>202</v>
      </c>
      <c r="O1086" s="115" t="s">
        <v>202</v>
      </c>
    </row>
    <row r="1087" spans="1:15" x14ac:dyDescent="0.25">
      <c r="A1087" s="115">
        <v>331920</v>
      </c>
      <c r="B1087" s="115" t="s">
        <v>109</v>
      </c>
      <c r="C1087" s="115" t="s">
        <v>202</v>
      </c>
      <c r="D1087" s="115" t="s">
        <v>202</v>
      </c>
      <c r="E1087" s="115" t="s">
        <v>202</v>
      </c>
      <c r="F1087" s="115" t="s">
        <v>202</v>
      </c>
      <c r="G1087" s="115" t="s">
        <v>202</v>
      </c>
      <c r="H1087" s="115" t="s">
        <v>202</v>
      </c>
      <c r="I1087" s="115" t="s">
        <v>202</v>
      </c>
      <c r="J1087" s="115" t="s">
        <v>202</v>
      </c>
      <c r="K1087" s="115" t="s">
        <v>202</v>
      </c>
      <c r="L1087" s="115" t="s">
        <v>202</v>
      </c>
      <c r="M1087" s="115" t="s">
        <v>202</v>
      </c>
      <c r="N1087" s="115" t="s">
        <v>202</v>
      </c>
      <c r="O1087" s="115" t="s">
        <v>202</v>
      </c>
    </row>
    <row r="1088" spans="1:15" x14ac:dyDescent="0.25">
      <c r="A1088" s="115">
        <v>329542</v>
      </c>
      <c r="B1088" s="115" t="s">
        <v>109</v>
      </c>
      <c r="C1088" s="115" t="s">
        <v>202</v>
      </c>
      <c r="D1088" s="115" t="s">
        <v>202</v>
      </c>
      <c r="E1088" s="115" t="s">
        <v>202</v>
      </c>
      <c r="F1088" s="115" t="s">
        <v>202</v>
      </c>
      <c r="G1088" s="115" t="s">
        <v>202</v>
      </c>
      <c r="H1088" s="115" t="s">
        <v>202</v>
      </c>
      <c r="I1088" s="115" t="s">
        <v>202</v>
      </c>
      <c r="J1088" s="115" t="s">
        <v>202</v>
      </c>
      <c r="K1088" s="115" t="s">
        <v>202</v>
      </c>
      <c r="L1088" s="115" t="s">
        <v>202</v>
      </c>
      <c r="M1088" s="115" t="s">
        <v>202</v>
      </c>
      <c r="N1088" s="115" t="s">
        <v>202</v>
      </c>
      <c r="O1088" s="115" t="s">
        <v>202</v>
      </c>
    </row>
    <row r="1089" spans="1:15" x14ac:dyDescent="0.25">
      <c r="A1089" s="115">
        <v>329831</v>
      </c>
      <c r="B1089" s="115" t="s">
        <v>109</v>
      </c>
      <c r="C1089" s="115" t="s">
        <v>202</v>
      </c>
      <c r="D1089" s="115" t="s">
        <v>202</v>
      </c>
      <c r="E1089" s="115" t="s">
        <v>202</v>
      </c>
      <c r="F1089" s="115" t="s">
        <v>202</v>
      </c>
      <c r="G1089" s="115" t="s">
        <v>202</v>
      </c>
      <c r="H1089" s="115" t="s">
        <v>202</v>
      </c>
      <c r="I1089" s="115" t="s">
        <v>202</v>
      </c>
      <c r="J1089" s="115" t="s">
        <v>202</v>
      </c>
      <c r="K1089" s="115" t="s">
        <v>202</v>
      </c>
      <c r="L1089" s="115" t="s">
        <v>202</v>
      </c>
      <c r="M1089" s="115" t="s">
        <v>202</v>
      </c>
      <c r="N1089" s="115" t="s">
        <v>202</v>
      </c>
      <c r="O1089" s="115" t="s">
        <v>202</v>
      </c>
    </row>
    <row r="1090" spans="1:15" x14ac:dyDescent="0.25">
      <c r="A1090" s="115">
        <v>328252</v>
      </c>
      <c r="B1090" s="115" t="s">
        <v>109</v>
      </c>
      <c r="D1090" s="115" t="s">
        <v>202</v>
      </c>
      <c r="E1090" s="115" t="s">
        <v>202</v>
      </c>
      <c r="F1090" s="115" t="s">
        <v>202</v>
      </c>
      <c r="G1090" s="115" t="s">
        <v>202</v>
      </c>
      <c r="H1090" s="115" t="s">
        <v>202</v>
      </c>
      <c r="I1090" s="115" t="s">
        <v>202</v>
      </c>
      <c r="J1090" s="115" t="s">
        <v>202</v>
      </c>
      <c r="K1090" s="115" t="s">
        <v>202</v>
      </c>
      <c r="L1090" s="115" t="s">
        <v>202</v>
      </c>
      <c r="M1090" s="115" t="s">
        <v>202</v>
      </c>
      <c r="N1090" s="115" t="s">
        <v>202</v>
      </c>
      <c r="O1090" s="115" t="s">
        <v>202</v>
      </c>
    </row>
    <row r="1091" spans="1:15" x14ac:dyDescent="0.25">
      <c r="A1091" s="115">
        <v>330031</v>
      </c>
      <c r="B1091" s="115" t="s">
        <v>109</v>
      </c>
      <c r="C1091" s="115" t="s">
        <v>202</v>
      </c>
      <c r="D1091" s="115" t="s">
        <v>202</v>
      </c>
      <c r="F1091" s="115" t="s">
        <v>202</v>
      </c>
      <c r="G1091" s="115" t="s">
        <v>202</v>
      </c>
      <c r="H1091" s="115" t="s">
        <v>202</v>
      </c>
      <c r="I1091" s="115" t="s">
        <v>202</v>
      </c>
      <c r="J1091" s="115" t="s">
        <v>202</v>
      </c>
      <c r="K1091" s="115" t="s">
        <v>202</v>
      </c>
      <c r="L1091" s="115" t="s">
        <v>202</v>
      </c>
      <c r="M1091" s="115" t="s">
        <v>202</v>
      </c>
      <c r="N1091" s="115" t="s">
        <v>202</v>
      </c>
      <c r="O1091" s="115" t="s">
        <v>202</v>
      </c>
    </row>
    <row r="1092" spans="1:15" x14ac:dyDescent="0.25">
      <c r="A1092" s="115">
        <v>329710</v>
      </c>
      <c r="B1092" s="115" t="s">
        <v>109</v>
      </c>
      <c r="C1092" s="115" t="s">
        <v>202</v>
      </c>
      <c r="D1092" s="115" t="s">
        <v>202</v>
      </c>
      <c r="F1092" s="115" t="s">
        <v>202</v>
      </c>
      <c r="G1092" s="115" t="s">
        <v>202</v>
      </c>
      <c r="H1092" s="115" t="s">
        <v>202</v>
      </c>
      <c r="I1092" s="115" t="s">
        <v>202</v>
      </c>
      <c r="J1092" s="115" t="s">
        <v>202</v>
      </c>
      <c r="K1092" s="115" t="s">
        <v>202</v>
      </c>
      <c r="L1092" s="115" t="s">
        <v>202</v>
      </c>
      <c r="M1092" s="115" t="s">
        <v>202</v>
      </c>
      <c r="N1092" s="115" t="s">
        <v>202</v>
      </c>
      <c r="O1092" s="115" t="s">
        <v>202</v>
      </c>
    </row>
    <row r="1093" spans="1:15" x14ac:dyDescent="0.25">
      <c r="A1093" s="115">
        <v>328590</v>
      </c>
      <c r="B1093" s="115" t="s">
        <v>109</v>
      </c>
      <c r="C1093" s="115" t="s">
        <v>202</v>
      </c>
      <c r="D1093" s="115" t="s">
        <v>202</v>
      </c>
      <c r="E1093" s="115" t="s">
        <v>202</v>
      </c>
      <c r="F1093" s="115" t="s">
        <v>202</v>
      </c>
      <c r="G1093" s="115" t="s">
        <v>202</v>
      </c>
      <c r="J1093" s="115" t="s">
        <v>202</v>
      </c>
      <c r="K1093" s="115" t="s">
        <v>202</v>
      </c>
      <c r="L1093" s="115" t="s">
        <v>202</v>
      </c>
      <c r="M1093" s="115" t="s">
        <v>202</v>
      </c>
      <c r="N1093" s="115" t="s">
        <v>202</v>
      </c>
      <c r="O1093" s="115" t="s">
        <v>202</v>
      </c>
    </row>
    <row r="1094" spans="1:15" x14ac:dyDescent="0.25">
      <c r="A1094" s="115">
        <v>329258</v>
      </c>
      <c r="B1094" s="115" t="s">
        <v>109</v>
      </c>
      <c r="D1094" s="115" t="s">
        <v>202</v>
      </c>
      <c r="E1094" s="115" t="s">
        <v>202</v>
      </c>
      <c r="F1094" s="115" t="s">
        <v>202</v>
      </c>
      <c r="G1094" s="115" t="s">
        <v>202</v>
      </c>
      <c r="H1094" s="115" t="s">
        <v>202</v>
      </c>
      <c r="J1094" s="115" t="s">
        <v>202</v>
      </c>
      <c r="K1094" s="115" t="s">
        <v>202</v>
      </c>
      <c r="L1094" s="115" t="s">
        <v>202</v>
      </c>
      <c r="O1094" s="115" t="s">
        <v>202</v>
      </c>
    </row>
    <row r="1095" spans="1:15" x14ac:dyDescent="0.25">
      <c r="A1095" s="115">
        <v>329263</v>
      </c>
      <c r="B1095" s="115" t="s">
        <v>109</v>
      </c>
      <c r="D1095" s="115" t="s">
        <v>202</v>
      </c>
      <c r="E1095" s="115" t="s">
        <v>202</v>
      </c>
      <c r="F1095" s="115" t="s">
        <v>202</v>
      </c>
      <c r="G1095" s="115" t="s">
        <v>202</v>
      </c>
      <c r="J1095" s="115" t="s">
        <v>202</v>
      </c>
      <c r="K1095" s="115" t="s">
        <v>202</v>
      </c>
      <c r="L1095" s="115" t="s">
        <v>202</v>
      </c>
      <c r="M1095" s="115" t="s">
        <v>202</v>
      </c>
      <c r="O1095" s="115" t="s">
        <v>202</v>
      </c>
    </row>
    <row r="1096" spans="1:15" x14ac:dyDescent="0.25">
      <c r="A1096" s="115">
        <v>313761</v>
      </c>
      <c r="B1096" s="115" t="s">
        <v>109</v>
      </c>
      <c r="C1096" s="115" t="s">
        <v>202</v>
      </c>
      <c r="D1096" s="115" t="s">
        <v>202</v>
      </c>
      <c r="E1096" s="115" t="s">
        <v>202</v>
      </c>
      <c r="G1096" s="115" t="s">
        <v>202</v>
      </c>
      <c r="H1096" s="115" t="s">
        <v>202</v>
      </c>
      <c r="L1096" s="115" t="s">
        <v>202</v>
      </c>
      <c r="N1096" s="115" t="s">
        <v>202</v>
      </c>
      <c r="O1096" s="115" t="s">
        <v>202</v>
      </c>
    </row>
    <row r="1097" spans="1:15" x14ac:dyDescent="0.25">
      <c r="A1097" s="115">
        <v>327624</v>
      </c>
      <c r="B1097" s="115" t="s">
        <v>109</v>
      </c>
      <c r="D1097" s="115" t="s">
        <v>202</v>
      </c>
      <c r="I1097" s="115" t="s">
        <v>202</v>
      </c>
      <c r="J1097" s="115" t="s">
        <v>202</v>
      </c>
      <c r="K1097" s="115" t="s">
        <v>202</v>
      </c>
      <c r="M1097" s="115" t="s">
        <v>202</v>
      </c>
      <c r="N1097" s="115" t="s">
        <v>202</v>
      </c>
      <c r="O1097" s="115" t="s">
        <v>202</v>
      </c>
    </row>
    <row r="1098" spans="1:15" x14ac:dyDescent="0.25">
      <c r="A1098" s="115">
        <v>327771</v>
      </c>
      <c r="B1098" s="115" t="s">
        <v>109</v>
      </c>
      <c r="D1098" s="115" t="s">
        <v>202</v>
      </c>
      <c r="F1098" s="115" t="s">
        <v>202</v>
      </c>
      <c r="J1098" s="115" t="s">
        <v>202</v>
      </c>
      <c r="K1098" s="115" t="s">
        <v>202</v>
      </c>
      <c r="L1098" s="115" t="s">
        <v>202</v>
      </c>
      <c r="M1098" s="115" t="s">
        <v>202</v>
      </c>
      <c r="O1098" s="115" t="s">
        <v>202</v>
      </c>
    </row>
    <row r="1099" spans="1:15" x14ac:dyDescent="0.25">
      <c r="A1099" s="115">
        <v>320398</v>
      </c>
      <c r="B1099" s="115" t="s">
        <v>109</v>
      </c>
      <c r="J1099" s="115" t="s">
        <v>202</v>
      </c>
      <c r="K1099" s="115" t="s">
        <v>202</v>
      </c>
      <c r="L1099" s="115" t="s">
        <v>202</v>
      </c>
      <c r="M1099" s="115" t="s">
        <v>202</v>
      </c>
      <c r="N1099" s="115" t="s">
        <v>202</v>
      </c>
      <c r="O1099" s="115" t="s">
        <v>202</v>
      </c>
    </row>
    <row r="1100" spans="1:15" x14ac:dyDescent="0.25">
      <c r="A1100" s="115">
        <v>327349</v>
      </c>
      <c r="B1100" s="115" t="s">
        <v>109</v>
      </c>
      <c r="D1100" s="115" t="s">
        <v>202</v>
      </c>
      <c r="F1100" s="115" t="s">
        <v>202</v>
      </c>
      <c r="K1100" s="115" t="s">
        <v>202</v>
      </c>
      <c r="N1100" s="115" t="s">
        <v>202</v>
      </c>
      <c r="O1100" s="115" t="s">
        <v>202</v>
      </c>
    </row>
    <row r="1101" spans="1:15" x14ac:dyDescent="0.25">
      <c r="A1101" s="115">
        <v>331586</v>
      </c>
      <c r="B1101" s="115" t="s">
        <v>109</v>
      </c>
      <c r="C1101" s="115" t="s">
        <v>202</v>
      </c>
      <c r="D1101" s="115" t="s">
        <v>202</v>
      </c>
      <c r="E1101" s="115" t="s">
        <v>202</v>
      </c>
      <c r="F1101" s="115" t="s">
        <v>202</v>
      </c>
      <c r="G1101" s="115" t="s">
        <v>202</v>
      </c>
      <c r="J1101" s="115" t="s">
        <v>202</v>
      </c>
      <c r="K1101" s="115" t="s">
        <v>202</v>
      </c>
      <c r="L1101" s="115" t="s">
        <v>202</v>
      </c>
      <c r="O1101" s="115" t="s">
        <v>202</v>
      </c>
    </row>
    <row r="1102" spans="1:15" x14ac:dyDescent="0.25">
      <c r="A1102" s="115">
        <v>327528</v>
      </c>
      <c r="B1102" s="115" t="s">
        <v>109</v>
      </c>
      <c r="F1102" s="115" t="s">
        <v>202</v>
      </c>
      <c r="H1102" s="115" t="s">
        <v>202</v>
      </c>
      <c r="I1102" s="115" t="s">
        <v>202</v>
      </c>
      <c r="M1102" s="115" t="s">
        <v>202</v>
      </c>
      <c r="N1102" s="115" t="s">
        <v>202</v>
      </c>
    </row>
    <row r="1103" spans="1:15" x14ac:dyDescent="0.25">
      <c r="A1103" s="115">
        <v>339967</v>
      </c>
      <c r="B1103" s="115" t="s">
        <v>109</v>
      </c>
      <c r="D1103" s="115" t="s">
        <v>202</v>
      </c>
      <c r="F1103" s="115" t="s">
        <v>202</v>
      </c>
      <c r="I1103" s="115" t="s">
        <v>202</v>
      </c>
      <c r="K1103" s="115" t="s">
        <v>202</v>
      </c>
      <c r="M1103" s="115" t="s">
        <v>202</v>
      </c>
      <c r="O1103" s="115" t="s">
        <v>202</v>
      </c>
    </row>
    <row r="1104" spans="1:15" x14ac:dyDescent="0.25">
      <c r="A1104" s="115">
        <v>339879</v>
      </c>
      <c r="B1104" s="115" t="s">
        <v>109</v>
      </c>
      <c r="E1104" s="115" t="s">
        <v>134</v>
      </c>
      <c r="H1104" s="115" t="s">
        <v>134</v>
      </c>
      <c r="M1104" s="115" t="s">
        <v>134</v>
      </c>
      <c r="N1104" s="115" t="s">
        <v>136</v>
      </c>
      <c r="O1104" s="115" t="s">
        <v>134</v>
      </c>
    </row>
    <row r="1105" spans="1:15" x14ac:dyDescent="0.25">
      <c r="A1105" s="115">
        <v>338748</v>
      </c>
      <c r="B1105" s="115" t="s">
        <v>109</v>
      </c>
      <c r="C1105" s="115" t="s">
        <v>136</v>
      </c>
      <c r="D1105" s="115" t="s">
        <v>134</v>
      </c>
      <c r="E1105" s="115" t="s">
        <v>137</v>
      </c>
      <c r="F1105" s="115" t="s">
        <v>137</v>
      </c>
      <c r="G1105" s="115" t="s">
        <v>137</v>
      </c>
      <c r="H1105" s="115" t="s">
        <v>134</v>
      </c>
      <c r="I1105" s="115" t="s">
        <v>134</v>
      </c>
      <c r="J1105" s="115" t="s">
        <v>134</v>
      </c>
      <c r="K1105" s="115" t="s">
        <v>137</v>
      </c>
      <c r="L1105" s="115" t="s">
        <v>134</v>
      </c>
      <c r="M1105" s="115" t="s">
        <v>136</v>
      </c>
      <c r="N1105" s="115" t="s">
        <v>134</v>
      </c>
      <c r="O1105" s="115" t="s">
        <v>134</v>
      </c>
    </row>
    <row r="1106" spans="1:15" x14ac:dyDescent="0.25">
      <c r="A1106" s="115">
        <v>339059</v>
      </c>
      <c r="B1106" s="115" t="s">
        <v>109</v>
      </c>
      <c r="C1106" s="115" t="s">
        <v>134</v>
      </c>
      <c r="D1106" s="115" t="s">
        <v>137</v>
      </c>
      <c r="E1106" s="115" t="s">
        <v>134</v>
      </c>
      <c r="F1106" s="115" t="s">
        <v>134</v>
      </c>
      <c r="G1106" s="115" t="s">
        <v>134</v>
      </c>
      <c r="H1106" s="115" t="s">
        <v>137</v>
      </c>
      <c r="J1106" s="115" t="s">
        <v>134</v>
      </c>
      <c r="K1106" s="115" t="s">
        <v>134</v>
      </c>
      <c r="L1106" s="115" t="s">
        <v>136</v>
      </c>
      <c r="M1106" s="115" t="s">
        <v>136</v>
      </c>
      <c r="N1106" s="115" t="s">
        <v>134</v>
      </c>
      <c r="O1106" s="115" t="s">
        <v>134</v>
      </c>
    </row>
    <row r="1107" spans="1:15" x14ac:dyDescent="0.25">
      <c r="A1107" s="115">
        <v>339765</v>
      </c>
      <c r="B1107" s="115" t="s">
        <v>109</v>
      </c>
      <c r="D1107" s="115" t="s">
        <v>137</v>
      </c>
      <c r="F1107" s="115" t="s">
        <v>137</v>
      </c>
      <c r="H1107" s="115" t="s">
        <v>137</v>
      </c>
      <c r="I1107" s="115" t="s">
        <v>137</v>
      </c>
      <c r="K1107" s="115" t="s">
        <v>136</v>
      </c>
      <c r="N1107" s="115" t="s">
        <v>136</v>
      </c>
      <c r="O1107" s="115" t="s">
        <v>134</v>
      </c>
    </row>
    <row r="1108" spans="1:15" x14ac:dyDescent="0.25">
      <c r="A1108" s="115">
        <v>339658</v>
      </c>
      <c r="B1108" s="115" t="s">
        <v>109</v>
      </c>
      <c r="D1108" s="115" t="s">
        <v>136</v>
      </c>
      <c r="F1108" s="115" t="s">
        <v>134</v>
      </c>
      <c r="G1108" s="115" t="s">
        <v>134</v>
      </c>
      <c r="H1108" s="115" t="s">
        <v>136</v>
      </c>
      <c r="I1108" s="115" t="s">
        <v>134</v>
      </c>
      <c r="J1108" s="115" t="s">
        <v>136</v>
      </c>
      <c r="K1108" s="115" t="s">
        <v>136</v>
      </c>
      <c r="L1108" s="115" t="s">
        <v>134</v>
      </c>
      <c r="M1108" s="115" t="s">
        <v>136</v>
      </c>
      <c r="N1108" s="115" t="s">
        <v>136</v>
      </c>
      <c r="O1108" s="115" t="s">
        <v>134</v>
      </c>
    </row>
    <row r="1109" spans="1:15" x14ac:dyDescent="0.25">
      <c r="A1109" s="115">
        <v>339781</v>
      </c>
      <c r="B1109" s="115" t="s">
        <v>109</v>
      </c>
      <c r="D1109" s="115" t="s">
        <v>134</v>
      </c>
      <c r="F1109" s="115" t="s">
        <v>134</v>
      </c>
      <c r="J1109" s="115" t="s">
        <v>134</v>
      </c>
      <c r="K1109" s="115" t="s">
        <v>134</v>
      </c>
      <c r="L1109" s="115" t="s">
        <v>134</v>
      </c>
      <c r="M1109" s="115" t="s">
        <v>134</v>
      </c>
      <c r="N1109" s="115" t="s">
        <v>134</v>
      </c>
      <c r="O1109" s="115" t="s">
        <v>134</v>
      </c>
    </row>
    <row r="1110" spans="1:15" x14ac:dyDescent="0.25">
      <c r="A1110" s="115">
        <v>337979</v>
      </c>
      <c r="B1110" s="115" t="s">
        <v>109</v>
      </c>
      <c r="C1110" s="115" t="s">
        <v>137</v>
      </c>
      <c r="D1110" s="115" t="s">
        <v>137</v>
      </c>
      <c r="E1110" s="115" t="s">
        <v>137</v>
      </c>
      <c r="G1110" s="115" t="s">
        <v>137</v>
      </c>
      <c r="H1110" s="115" t="s">
        <v>137</v>
      </c>
      <c r="J1110" s="115" t="s">
        <v>134</v>
      </c>
      <c r="K1110" s="115" t="s">
        <v>134</v>
      </c>
      <c r="L1110" s="115" t="s">
        <v>134</v>
      </c>
      <c r="M1110" s="115" t="s">
        <v>134</v>
      </c>
      <c r="N1110" s="115" t="s">
        <v>134</v>
      </c>
      <c r="O1110" s="115" t="s">
        <v>134</v>
      </c>
    </row>
    <row r="1111" spans="1:15" x14ac:dyDescent="0.25">
      <c r="A1111" s="115">
        <v>340078</v>
      </c>
      <c r="B1111" s="115" t="s">
        <v>109</v>
      </c>
      <c r="D1111" s="115" t="s">
        <v>137</v>
      </c>
      <c r="F1111" s="115" t="s">
        <v>137</v>
      </c>
      <c r="G1111" s="115" t="s">
        <v>137</v>
      </c>
      <c r="I1111" s="115" t="s">
        <v>137</v>
      </c>
      <c r="J1111" s="115" t="s">
        <v>134</v>
      </c>
      <c r="K1111" s="115" t="s">
        <v>134</v>
      </c>
      <c r="L1111" s="115" t="s">
        <v>134</v>
      </c>
      <c r="M1111" s="115" t="s">
        <v>134</v>
      </c>
      <c r="N1111" s="115" t="s">
        <v>134</v>
      </c>
      <c r="O1111" s="115" t="s">
        <v>134</v>
      </c>
    </row>
    <row r="1112" spans="1:15" x14ac:dyDescent="0.25">
      <c r="A1112" s="115">
        <v>340005</v>
      </c>
      <c r="B1112" s="115" t="s">
        <v>109</v>
      </c>
      <c r="D1112" s="115" t="s">
        <v>137</v>
      </c>
      <c r="E1112" s="115" t="s">
        <v>137</v>
      </c>
      <c r="F1112" s="115" t="s">
        <v>137</v>
      </c>
      <c r="G1112" s="115" t="s">
        <v>137</v>
      </c>
      <c r="J1112" s="115" t="s">
        <v>134</v>
      </c>
      <c r="K1112" s="115" t="s">
        <v>134</v>
      </c>
      <c r="L1112" s="115" t="s">
        <v>134</v>
      </c>
      <c r="M1112" s="115" t="s">
        <v>134</v>
      </c>
      <c r="N1112" s="115" t="s">
        <v>134</v>
      </c>
      <c r="O1112" s="115" t="s">
        <v>134</v>
      </c>
    </row>
    <row r="1113" spans="1:15" x14ac:dyDescent="0.25">
      <c r="A1113" s="115">
        <v>339971</v>
      </c>
      <c r="B1113" s="115" t="s">
        <v>109</v>
      </c>
      <c r="C1113" s="115" t="s">
        <v>134</v>
      </c>
      <c r="D1113" s="115" t="s">
        <v>137</v>
      </c>
      <c r="E1113" s="115" t="s">
        <v>137</v>
      </c>
      <c r="F1113" s="115" t="s">
        <v>137</v>
      </c>
      <c r="G1113" s="115" t="s">
        <v>136</v>
      </c>
      <c r="H1113" s="115" t="s">
        <v>134</v>
      </c>
      <c r="I1113" s="115" t="s">
        <v>134</v>
      </c>
      <c r="J1113" s="115" t="s">
        <v>134</v>
      </c>
      <c r="K1113" s="115" t="s">
        <v>134</v>
      </c>
      <c r="L1113" s="115" t="s">
        <v>134</v>
      </c>
      <c r="M1113" s="115" t="s">
        <v>134</v>
      </c>
      <c r="N1113" s="115" t="s">
        <v>134</v>
      </c>
      <c r="O1113" s="115" t="s">
        <v>134</v>
      </c>
    </row>
    <row r="1114" spans="1:15" x14ac:dyDescent="0.25">
      <c r="A1114" s="115">
        <v>337642</v>
      </c>
      <c r="B1114" s="115" t="s">
        <v>109</v>
      </c>
      <c r="C1114" s="115" t="s">
        <v>137</v>
      </c>
      <c r="D1114" s="115" t="s">
        <v>137</v>
      </c>
      <c r="E1114" s="115" t="s">
        <v>137</v>
      </c>
      <c r="F1114" s="115" t="s">
        <v>136</v>
      </c>
      <c r="G1114" s="115" t="s">
        <v>136</v>
      </c>
      <c r="H1114" s="115" t="s">
        <v>136</v>
      </c>
      <c r="I1114" s="115" t="s">
        <v>136</v>
      </c>
      <c r="J1114" s="115" t="s">
        <v>134</v>
      </c>
      <c r="K1114" s="115" t="s">
        <v>134</v>
      </c>
      <c r="L1114" s="115" t="s">
        <v>134</v>
      </c>
      <c r="M1114" s="115" t="s">
        <v>134</v>
      </c>
      <c r="N1114" s="115" t="s">
        <v>134</v>
      </c>
      <c r="O1114" s="115" t="s">
        <v>134</v>
      </c>
    </row>
    <row r="1115" spans="1:15" x14ac:dyDescent="0.25">
      <c r="A1115" s="115">
        <v>340103</v>
      </c>
      <c r="B1115" s="115" t="s">
        <v>109</v>
      </c>
      <c r="D1115" s="115" t="s">
        <v>136</v>
      </c>
      <c r="E1115" s="115" t="s">
        <v>137</v>
      </c>
      <c r="F1115" s="115" t="s">
        <v>137</v>
      </c>
      <c r="G1115" s="115" t="s">
        <v>136</v>
      </c>
      <c r="H1115" s="115" t="s">
        <v>134</v>
      </c>
      <c r="I1115" s="115" t="s">
        <v>134</v>
      </c>
      <c r="J1115" s="115" t="s">
        <v>134</v>
      </c>
      <c r="K1115" s="115" t="s">
        <v>134</v>
      </c>
      <c r="L1115" s="115" t="s">
        <v>134</v>
      </c>
      <c r="M1115" s="115" t="s">
        <v>134</v>
      </c>
      <c r="N1115" s="115" t="s">
        <v>134</v>
      </c>
      <c r="O1115" s="115" t="s">
        <v>134</v>
      </c>
    </row>
    <row r="1116" spans="1:15" x14ac:dyDescent="0.25">
      <c r="A1116" s="115">
        <v>339671</v>
      </c>
      <c r="B1116" s="115" t="s">
        <v>109</v>
      </c>
      <c r="C1116" s="115" t="s">
        <v>137</v>
      </c>
      <c r="D1116" s="115" t="s">
        <v>137</v>
      </c>
      <c r="E1116" s="115" t="s">
        <v>137</v>
      </c>
      <c r="F1116" s="115" t="s">
        <v>137</v>
      </c>
      <c r="G1116" s="115" t="s">
        <v>136</v>
      </c>
      <c r="H1116" s="115" t="s">
        <v>136</v>
      </c>
      <c r="J1116" s="115" t="s">
        <v>136</v>
      </c>
      <c r="K1116" s="115" t="s">
        <v>136</v>
      </c>
      <c r="L1116" s="115" t="s">
        <v>136</v>
      </c>
      <c r="M1116" s="115" t="s">
        <v>136</v>
      </c>
      <c r="N1116" s="115" t="s">
        <v>134</v>
      </c>
      <c r="O1116" s="115" t="s">
        <v>134</v>
      </c>
    </row>
    <row r="1117" spans="1:15" x14ac:dyDescent="0.25">
      <c r="A1117" s="115">
        <v>339643</v>
      </c>
      <c r="B1117" s="115" t="s">
        <v>109</v>
      </c>
      <c r="E1117" s="115" t="s">
        <v>137</v>
      </c>
      <c r="G1117" s="115" t="s">
        <v>137</v>
      </c>
      <c r="J1117" s="115" t="s">
        <v>136</v>
      </c>
      <c r="K1117" s="115" t="s">
        <v>136</v>
      </c>
      <c r="L1117" s="115" t="s">
        <v>134</v>
      </c>
      <c r="M1117" s="115" t="s">
        <v>134</v>
      </c>
      <c r="N1117" s="115" t="s">
        <v>136</v>
      </c>
      <c r="O1117" s="115" t="s">
        <v>134</v>
      </c>
    </row>
    <row r="1118" spans="1:15" x14ac:dyDescent="0.25">
      <c r="A1118" s="115">
        <v>338996</v>
      </c>
      <c r="B1118" s="115" t="s">
        <v>109</v>
      </c>
      <c r="C1118" s="115" t="s">
        <v>136</v>
      </c>
      <c r="D1118" s="115" t="s">
        <v>134</v>
      </c>
      <c r="E1118" s="115" t="s">
        <v>136</v>
      </c>
      <c r="F1118" s="115" t="s">
        <v>136</v>
      </c>
      <c r="G1118" s="115" t="s">
        <v>136</v>
      </c>
      <c r="H1118" s="115" t="s">
        <v>134</v>
      </c>
      <c r="I1118" s="115" t="s">
        <v>136</v>
      </c>
      <c r="J1118" s="115" t="s">
        <v>136</v>
      </c>
      <c r="K1118" s="115" t="s">
        <v>136</v>
      </c>
      <c r="L1118" s="115" t="s">
        <v>137</v>
      </c>
      <c r="M1118" s="115" t="s">
        <v>134</v>
      </c>
      <c r="N1118" s="115" t="s">
        <v>136</v>
      </c>
      <c r="O1118" s="115" t="s">
        <v>134</v>
      </c>
    </row>
    <row r="1119" spans="1:15" x14ac:dyDescent="0.25">
      <c r="A1119" s="115">
        <v>339582</v>
      </c>
      <c r="B1119" s="115" t="s">
        <v>109</v>
      </c>
      <c r="C1119" s="115" t="s">
        <v>136</v>
      </c>
      <c r="D1119" s="115" t="s">
        <v>136</v>
      </c>
      <c r="I1119" s="115" t="s">
        <v>137</v>
      </c>
      <c r="J1119" s="115" t="s">
        <v>134</v>
      </c>
      <c r="K1119" s="115" t="s">
        <v>134</v>
      </c>
      <c r="L1119" s="115" t="s">
        <v>134</v>
      </c>
      <c r="M1119" s="115" t="s">
        <v>134</v>
      </c>
      <c r="N1119" s="115" t="s">
        <v>134</v>
      </c>
      <c r="O1119" s="115" t="s">
        <v>134</v>
      </c>
    </row>
    <row r="1120" spans="1:15" x14ac:dyDescent="0.25">
      <c r="A1120" s="115">
        <v>339740</v>
      </c>
      <c r="B1120" s="115" t="s">
        <v>109</v>
      </c>
      <c r="J1120" s="115" t="s">
        <v>136</v>
      </c>
      <c r="K1120" s="115" t="s">
        <v>136</v>
      </c>
      <c r="L1120" s="115" t="s">
        <v>134</v>
      </c>
      <c r="M1120" s="115" t="s">
        <v>134</v>
      </c>
      <c r="N1120" s="115" t="s">
        <v>136</v>
      </c>
      <c r="O1120" s="115" t="s">
        <v>134</v>
      </c>
    </row>
    <row r="1121" spans="1:15" x14ac:dyDescent="0.25">
      <c r="A1121" s="115">
        <v>339682</v>
      </c>
      <c r="B1121" s="115" t="s">
        <v>109</v>
      </c>
      <c r="F1121" s="115" t="s">
        <v>137</v>
      </c>
      <c r="G1121" s="115" t="s">
        <v>137</v>
      </c>
      <c r="I1121" s="115" t="s">
        <v>136</v>
      </c>
      <c r="J1121" s="115" t="s">
        <v>134</v>
      </c>
      <c r="K1121" s="115" t="s">
        <v>134</v>
      </c>
      <c r="L1121" s="115" t="s">
        <v>134</v>
      </c>
      <c r="M1121" s="115" t="s">
        <v>136</v>
      </c>
      <c r="N1121" s="115" t="s">
        <v>136</v>
      </c>
      <c r="O1121" s="115" t="s">
        <v>134</v>
      </c>
    </row>
    <row r="1122" spans="1:15" x14ac:dyDescent="0.25">
      <c r="A1122" s="115">
        <v>339788</v>
      </c>
      <c r="B1122" s="115" t="s">
        <v>109</v>
      </c>
      <c r="D1122" s="115" t="s">
        <v>134</v>
      </c>
      <c r="E1122" s="115" t="s">
        <v>137</v>
      </c>
      <c r="F1122" s="115" t="s">
        <v>137</v>
      </c>
      <c r="G1122" s="115" t="s">
        <v>136</v>
      </c>
      <c r="H1122" s="115" t="s">
        <v>136</v>
      </c>
      <c r="I1122" s="115" t="s">
        <v>134</v>
      </c>
      <c r="J1122" s="115" t="s">
        <v>136</v>
      </c>
      <c r="K1122" s="115" t="s">
        <v>136</v>
      </c>
      <c r="L1122" s="115" t="s">
        <v>134</v>
      </c>
      <c r="M1122" s="115" t="s">
        <v>134</v>
      </c>
      <c r="N1122" s="115" t="s">
        <v>134</v>
      </c>
      <c r="O1122" s="115" t="s">
        <v>134</v>
      </c>
    </row>
    <row r="1123" spans="1:15" x14ac:dyDescent="0.25">
      <c r="A1123" s="115">
        <v>339812</v>
      </c>
      <c r="B1123" s="115" t="s">
        <v>109</v>
      </c>
      <c r="C1123" s="115" t="s">
        <v>136</v>
      </c>
      <c r="D1123" s="115" t="s">
        <v>134</v>
      </c>
      <c r="E1123" s="115" t="s">
        <v>136</v>
      </c>
      <c r="F1123" s="115" t="s">
        <v>136</v>
      </c>
      <c r="G1123" s="115" t="s">
        <v>134</v>
      </c>
      <c r="H1123" s="115" t="s">
        <v>136</v>
      </c>
      <c r="I1123" s="115" t="s">
        <v>136</v>
      </c>
      <c r="J1123" s="115" t="s">
        <v>136</v>
      </c>
      <c r="K1123" s="115" t="s">
        <v>136</v>
      </c>
      <c r="L1123" s="115" t="s">
        <v>134</v>
      </c>
      <c r="M1123" s="115" t="s">
        <v>134</v>
      </c>
      <c r="N1123" s="115" t="s">
        <v>134</v>
      </c>
      <c r="O1123" s="115" t="s">
        <v>134</v>
      </c>
    </row>
    <row r="1124" spans="1:15" x14ac:dyDescent="0.25">
      <c r="A1124" s="115">
        <v>339690</v>
      </c>
      <c r="B1124" s="115" t="s">
        <v>109</v>
      </c>
      <c r="C1124" s="115" t="s">
        <v>137</v>
      </c>
      <c r="F1124" s="115" t="s">
        <v>136</v>
      </c>
      <c r="H1124" s="115" t="s">
        <v>136</v>
      </c>
      <c r="I1124" s="115" t="s">
        <v>136</v>
      </c>
      <c r="J1124" s="115" t="s">
        <v>136</v>
      </c>
      <c r="K1124" s="115" t="s">
        <v>136</v>
      </c>
      <c r="L1124" s="115" t="s">
        <v>136</v>
      </c>
      <c r="M1124" s="115" t="s">
        <v>136</v>
      </c>
      <c r="N1124" s="115" t="s">
        <v>134</v>
      </c>
      <c r="O1124" s="115" t="s">
        <v>134</v>
      </c>
    </row>
    <row r="1125" spans="1:15" x14ac:dyDescent="0.25">
      <c r="A1125" s="115">
        <v>338742</v>
      </c>
      <c r="B1125" s="115" t="s">
        <v>109</v>
      </c>
      <c r="C1125" s="115" t="s">
        <v>137</v>
      </c>
      <c r="D1125" s="115" t="s">
        <v>136</v>
      </c>
      <c r="E1125" s="115" t="s">
        <v>137</v>
      </c>
      <c r="F1125" s="115" t="s">
        <v>137</v>
      </c>
      <c r="G1125" s="115" t="s">
        <v>137</v>
      </c>
      <c r="H1125" s="115" t="s">
        <v>136</v>
      </c>
      <c r="I1125" s="115" t="s">
        <v>134</v>
      </c>
      <c r="J1125" s="115" t="s">
        <v>137</v>
      </c>
      <c r="K1125" s="115" t="s">
        <v>137</v>
      </c>
      <c r="L1125" s="115" t="s">
        <v>137</v>
      </c>
      <c r="M1125" s="115" t="s">
        <v>134</v>
      </c>
      <c r="N1125" s="115" t="s">
        <v>134</v>
      </c>
      <c r="O1125" s="115" t="s">
        <v>134</v>
      </c>
    </row>
    <row r="1126" spans="1:15" x14ac:dyDescent="0.25">
      <c r="A1126" s="115">
        <v>340115</v>
      </c>
      <c r="B1126" s="115" t="s">
        <v>109</v>
      </c>
      <c r="F1126" s="115" t="s">
        <v>137</v>
      </c>
      <c r="H1126" s="115" t="s">
        <v>137</v>
      </c>
      <c r="I1126" s="115" t="s">
        <v>137</v>
      </c>
      <c r="J1126" s="115" t="s">
        <v>136</v>
      </c>
      <c r="K1126" s="115" t="s">
        <v>134</v>
      </c>
      <c r="N1126" s="115" t="s">
        <v>134</v>
      </c>
      <c r="O1126" s="115" t="s">
        <v>134</v>
      </c>
    </row>
    <row r="1127" spans="1:15" x14ac:dyDescent="0.25">
      <c r="A1127" s="115">
        <v>339425</v>
      </c>
      <c r="B1127" s="115" t="s">
        <v>109</v>
      </c>
      <c r="C1127" s="115" t="s">
        <v>137</v>
      </c>
      <c r="D1127" s="115" t="s">
        <v>137</v>
      </c>
      <c r="G1127" s="115" t="s">
        <v>137</v>
      </c>
      <c r="H1127" s="115" t="s">
        <v>137</v>
      </c>
      <c r="I1127" s="115" t="s">
        <v>137</v>
      </c>
      <c r="J1127" s="115" t="s">
        <v>137</v>
      </c>
      <c r="K1127" s="115" t="s">
        <v>137</v>
      </c>
      <c r="M1127" s="115" t="s">
        <v>136</v>
      </c>
      <c r="N1127" s="115" t="s">
        <v>137</v>
      </c>
      <c r="O1127" s="115" t="s">
        <v>134</v>
      </c>
    </row>
    <row r="1128" spans="1:15" x14ac:dyDescent="0.25">
      <c r="A1128" s="115">
        <v>338870</v>
      </c>
      <c r="B1128" s="115" t="s">
        <v>109</v>
      </c>
      <c r="G1128" s="115" t="s">
        <v>137</v>
      </c>
      <c r="H1128" s="115" t="s">
        <v>137</v>
      </c>
      <c r="I1128" s="115" t="s">
        <v>137</v>
      </c>
      <c r="J1128" s="115" t="s">
        <v>134</v>
      </c>
      <c r="K1128" s="115" t="s">
        <v>137</v>
      </c>
      <c r="L1128" s="115" t="s">
        <v>134</v>
      </c>
      <c r="M1128" s="115" t="s">
        <v>134</v>
      </c>
      <c r="N1128" s="115" t="s">
        <v>134</v>
      </c>
      <c r="O1128" s="115" t="s">
        <v>134</v>
      </c>
    </row>
    <row r="1129" spans="1:15" x14ac:dyDescent="0.25">
      <c r="A1129" s="115">
        <v>339638</v>
      </c>
      <c r="B1129" s="115" t="s">
        <v>109</v>
      </c>
      <c r="D1129" s="115" t="s">
        <v>137</v>
      </c>
      <c r="E1129" s="115" t="s">
        <v>137</v>
      </c>
      <c r="F1129" s="115" t="s">
        <v>137</v>
      </c>
      <c r="J1129" s="115" t="s">
        <v>136</v>
      </c>
      <c r="L1129" s="115" t="s">
        <v>136</v>
      </c>
      <c r="M1129" s="115" t="s">
        <v>136</v>
      </c>
      <c r="O1129" s="115" t="s">
        <v>134</v>
      </c>
    </row>
    <row r="1130" spans="1:15" x14ac:dyDescent="0.25">
      <c r="A1130" s="115">
        <v>339676</v>
      </c>
      <c r="B1130" s="115" t="s">
        <v>109</v>
      </c>
      <c r="E1130" s="115" t="s">
        <v>137</v>
      </c>
      <c r="F1130" s="115" t="s">
        <v>137</v>
      </c>
      <c r="G1130" s="115" t="s">
        <v>137</v>
      </c>
      <c r="J1130" s="115" t="s">
        <v>136</v>
      </c>
      <c r="K1130" s="115" t="s">
        <v>136</v>
      </c>
      <c r="L1130" s="115" t="s">
        <v>136</v>
      </c>
      <c r="M1130" s="115" t="s">
        <v>136</v>
      </c>
      <c r="N1130" s="115" t="s">
        <v>136</v>
      </c>
      <c r="O1130" s="115" t="s">
        <v>134</v>
      </c>
    </row>
    <row r="1131" spans="1:15" x14ac:dyDescent="0.25">
      <c r="A1131" s="115">
        <v>339743</v>
      </c>
      <c r="B1131" s="115" t="s">
        <v>109</v>
      </c>
      <c r="D1131" s="115" t="s">
        <v>137</v>
      </c>
      <c r="F1131" s="115" t="s">
        <v>137</v>
      </c>
      <c r="G1131" s="115" t="s">
        <v>136</v>
      </c>
      <c r="I1131" s="115" t="s">
        <v>137</v>
      </c>
      <c r="K1131" s="115" t="s">
        <v>134</v>
      </c>
      <c r="M1131" s="115" t="s">
        <v>136</v>
      </c>
      <c r="N1131" s="115" t="s">
        <v>134</v>
      </c>
      <c r="O1131" s="115" t="s">
        <v>134</v>
      </c>
    </row>
    <row r="1132" spans="1:15" x14ac:dyDescent="0.25">
      <c r="A1132" s="115">
        <v>339760</v>
      </c>
      <c r="B1132" s="115" t="s">
        <v>109</v>
      </c>
      <c r="D1132" s="115" t="s">
        <v>136</v>
      </c>
      <c r="F1132" s="115" t="s">
        <v>137</v>
      </c>
      <c r="G1132" s="115" t="s">
        <v>136</v>
      </c>
      <c r="I1132" s="115" t="s">
        <v>137</v>
      </c>
      <c r="J1132" s="115" t="s">
        <v>136</v>
      </c>
      <c r="K1132" s="115" t="s">
        <v>134</v>
      </c>
      <c r="M1132" s="115" t="s">
        <v>134</v>
      </c>
      <c r="N1132" s="115" t="s">
        <v>136</v>
      </c>
      <c r="O1132" s="115" t="s">
        <v>134</v>
      </c>
    </row>
    <row r="1133" spans="1:15" x14ac:dyDescent="0.25">
      <c r="A1133" s="115">
        <v>339784</v>
      </c>
      <c r="B1133" s="115" t="s">
        <v>109</v>
      </c>
      <c r="J1133" s="115" t="s">
        <v>134</v>
      </c>
      <c r="K1133" s="115" t="s">
        <v>134</v>
      </c>
      <c r="L1133" s="115" t="s">
        <v>134</v>
      </c>
      <c r="M1133" s="115" t="s">
        <v>134</v>
      </c>
      <c r="N1133" s="115" t="s">
        <v>134</v>
      </c>
      <c r="O1133" s="115" t="s">
        <v>134</v>
      </c>
    </row>
    <row r="1134" spans="1:15" x14ac:dyDescent="0.25">
      <c r="A1134" s="115">
        <v>339817</v>
      </c>
      <c r="B1134" s="115" t="s">
        <v>109</v>
      </c>
      <c r="D1134" s="115" t="s">
        <v>136</v>
      </c>
      <c r="E1134" s="115" t="s">
        <v>136</v>
      </c>
      <c r="F1134" s="115" t="s">
        <v>136</v>
      </c>
      <c r="J1134" s="115" t="s">
        <v>134</v>
      </c>
      <c r="K1134" s="115" t="s">
        <v>134</v>
      </c>
      <c r="M1134" s="115" t="s">
        <v>134</v>
      </c>
      <c r="O1134" s="115" t="s">
        <v>134</v>
      </c>
    </row>
    <row r="1135" spans="1:15" x14ac:dyDescent="0.25">
      <c r="A1135" s="115">
        <v>339825</v>
      </c>
      <c r="B1135" s="115" t="s">
        <v>109</v>
      </c>
      <c r="D1135" s="115" t="s">
        <v>136</v>
      </c>
      <c r="E1135" s="115" t="s">
        <v>136</v>
      </c>
      <c r="F1135" s="115" t="s">
        <v>136</v>
      </c>
      <c r="G1135" s="115" t="s">
        <v>136</v>
      </c>
      <c r="H1135" s="115" t="s">
        <v>136</v>
      </c>
      <c r="I1135" s="115" t="s">
        <v>137</v>
      </c>
      <c r="J1135" s="115" t="s">
        <v>136</v>
      </c>
      <c r="K1135" s="115" t="s">
        <v>136</v>
      </c>
      <c r="L1135" s="115" t="s">
        <v>134</v>
      </c>
      <c r="M1135" s="115" t="s">
        <v>136</v>
      </c>
      <c r="N1135" s="115" t="s">
        <v>136</v>
      </c>
      <c r="O1135" s="115" t="s">
        <v>134</v>
      </c>
    </row>
    <row r="1136" spans="1:15" x14ac:dyDescent="0.25">
      <c r="A1136" s="115">
        <v>340020</v>
      </c>
      <c r="B1136" s="115" t="s">
        <v>109</v>
      </c>
      <c r="H1136" s="115" t="s">
        <v>136</v>
      </c>
      <c r="I1136" s="115" t="s">
        <v>137</v>
      </c>
      <c r="K1136" s="115" t="s">
        <v>136</v>
      </c>
      <c r="N1136" s="115" t="s">
        <v>136</v>
      </c>
      <c r="O1136" s="115" t="s">
        <v>134</v>
      </c>
    </row>
    <row r="1137" spans="1:15" x14ac:dyDescent="0.25">
      <c r="A1137" s="115">
        <v>339980</v>
      </c>
      <c r="B1137" s="115" t="s">
        <v>109</v>
      </c>
      <c r="E1137" s="115" t="s">
        <v>137</v>
      </c>
      <c r="F1137" s="115" t="s">
        <v>134</v>
      </c>
      <c r="G1137" s="115" t="s">
        <v>136</v>
      </c>
      <c r="H1137" s="115" t="s">
        <v>137</v>
      </c>
      <c r="I1137" s="115" t="s">
        <v>136</v>
      </c>
      <c r="J1137" s="115" t="s">
        <v>136</v>
      </c>
      <c r="K1137" s="115" t="s">
        <v>136</v>
      </c>
      <c r="L1137" s="115" t="s">
        <v>136</v>
      </c>
      <c r="M1137" s="115" t="s">
        <v>134</v>
      </c>
      <c r="N1137" s="115" t="s">
        <v>136</v>
      </c>
      <c r="O1137" s="115" t="s">
        <v>134</v>
      </c>
    </row>
    <row r="1138" spans="1:15" x14ac:dyDescent="0.25">
      <c r="A1138" s="115">
        <v>339216</v>
      </c>
      <c r="B1138" s="115" t="s">
        <v>109</v>
      </c>
      <c r="D1138" s="115" t="s">
        <v>137</v>
      </c>
      <c r="F1138" s="115" t="s">
        <v>136</v>
      </c>
      <c r="G1138" s="115" t="s">
        <v>134</v>
      </c>
      <c r="H1138" s="115" t="s">
        <v>137</v>
      </c>
      <c r="I1138" s="115" t="s">
        <v>137</v>
      </c>
      <c r="J1138" s="115" t="s">
        <v>137</v>
      </c>
      <c r="L1138" s="115" t="s">
        <v>137</v>
      </c>
      <c r="N1138" s="115" t="s">
        <v>136</v>
      </c>
      <c r="O1138" s="115" t="s">
        <v>134</v>
      </c>
    </row>
    <row r="1139" spans="1:15" x14ac:dyDescent="0.25">
      <c r="A1139" s="115">
        <v>340047</v>
      </c>
      <c r="B1139" s="115" t="s">
        <v>109</v>
      </c>
      <c r="F1139" s="115" t="s">
        <v>136</v>
      </c>
      <c r="J1139" s="115" t="s">
        <v>136</v>
      </c>
      <c r="K1139" s="115" t="s">
        <v>136</v>
      </c>
      <c r="N1139" s="115" t="s">
        <v>136</v>
      </c>
      <c r="O1139" s="115" t="s">
        <v>134</v>
      </c>
    </row>
    <row r="1140" spans="1:15" x14ac:dyDescent="0.25">
      <c r="A1140" s="115">
        <v>339976</v>
      </c>
      <c r="B1140" s="115" t="s">
        <v>109</v>
      </c>
      <c r="C1140" s="115" t="s">
        <v>134</v>
      </c>
      <c r="D1140" s="115" t="s">
        <v>136</v>
      </c>
      <c r="F1140" s="115" t="s">
        <v>136</v>
      </c>
      <c r="H1140" s="115" t="s">
        <v>136</v>
      </c>
      <c r="I1140" s="115" t="s">
        <v>134</v>
      </c>
      <c r="J1140" s="115" t="s">
        <v>134</v>
      </c>
      <c r="K1140" s="115" t="s">
        <v>134</v>
      </c>
      <c r="L1140" s="115" t="s">
        <v>134</v>
      </c>
      <c r="M1140" s="115" t="s">
        <v>134</v>
      </c>
      <c r="N1140" s="115" t="s">
        <v>134</v>
      </c>
      <c r="O1140" s="115" t="s">
        <v>134</v>
      </c>
    </row>
    <row r="1141" spans="1:15" x14ac:dyDescent="0.25">
      <c r="A1141" s="115">
        <v>339226</v>
      </c>
      <c r="B1141" s="115" t="s">
        <v>109</v>
      </c>
      <c r="C1141" s="115" t="s">
        <v>137</v>
      </c>
      <c r="D1141" s="115" t="s">
        <v>137</v>
      </c>
      <c r="E1141" s="115" t="s">
        <v>137</v>
      </c>
      <c r="F1141" s="115" t="s">
        <v>137</v>
      </c>
      <c r="G1141" s="115" t="s">
        <v>137</v>
      </c>
      <c r="H1141" s="115" t="s">
        <v>137</v>
      </c>
      <c r="I1141" s="115" t="s">
        <v>137</v>
      </c>
      <c r="J1141" s="115" t="s">
        <v>136</v>
      </c>
      <c r="K1141" s="115" t="s">
        <v>136</v>
      </c>
      <c r="L1141" s="115" t="s">
        <v>136</v>
      </c>
      <c r="M1141" s="115" t="s">
        <v>136</v>
      </c>
      <c r="N1141" s="115" t="s">
        <v>136</v>
      </c>
      <c r="O1141" s="115" t="s">
        <v>134</v>
      </c>
    </row>
    <row r="1142" spans="1:15" x14ac:dyDescent="0.25">
      <c r="A1142" s="115">
        <v>340003</v>
      </c>
      <c r="B1142" s="115" t="s">
        <v>109</v>
      </c>
      <c r="D1142" s="115" t="s">
        <v>136</v>
      </c>
      <c r="G1142" s="115" t="s">
        <v>137</v>
      </c>
      <c r="J1142" s="115" t="s">
        <v>134</v>
      </c>
      <c r="K1142" s="115" t="s">
        <v>136</v>
      </c>
      <c r="L1142" s="115" t="s">
        <v>136</v>
      </c>
      <c r="M1142" s="115" t="s">
        <v>134</v>
      </c>
      <c r="N1142" s="115" t="s">
        <v>134</v>
      </c>
      <c r="O1142" s="115" t="s">
        <v>134</v>
      </c>
    </row>
    <row r="1143" spans="1:15" x14ac:dyDescent="0.25">
      <c r="A1143" s="115">
        <v>339701</v>
      </c>
      <c r="B1143" s="115" t="s">
        <v>109</v>
      </c>
      <c r="F1143" s="115" t="s">
        <v>137</v>
      </c>
      <c r="G1143" s="115" t="s">
        <v>136</v>
      </c>
      <c r="J1143" s="115" t="s">
        <v>136</v>
      </c>
      <c r="K1143" s="115" t="s">
        <v>134</v>
      </c>
      <c r="L1143" s="115" t="s">
        <v>134</v>
      </c>
      <c r="M1143" s="115" t="s">
        <v>136</v>
      </c>
      <c r="O1143" s="115" t="s">
        <v>134</v>
      </c>
    </row>
    <row r="1144" spans="1:15" x14ac:dyDescent="0.25">
      <c r="A1144" s="115">
        <v>339900</v>
      </c>
      <c r="B1144" s="115" t="s">
        <v>109</v>
      </c>
      <c r="C1144" s="115" t="s">
        <v>137</v>
      </c>
      <c r="D1144" s="115" t="s">
        <v>137</v>
      </c>
      <c r="F1144" s="115" t="s">
        <v>137</v>
      </c>
      <c r="H1144" s="115" t="s">
        <v>137</v>
      </c>
      <c r="J1144" s="115" t="s">
        <v>136</v>
      </c>
      <c r="K1144" s="115" t="s">
        <v>136</v>
      </c>
      <c r="L1144" s="115" t="s">
        <v>134</v>
      </c>
      <c r="M1144" s="115" t="s">
        <v>134</v>
      </c>
      <c r="O1144" s="115" t="s">
        <v>134</v>
      </c>
    </row>
    <row r="1145" spans="1:15" x14ac:dyDescent="0.25">
      <c r="A1145" s="115">
        <v>339753</v>
      </c>
      <c r="B1145" s="115" t="s">
        <v>109</v>
      </c>
      <c r="D1145" s="115" t="s">
        <v>134</v>
      </c>
      <c r="F1145" s="115" t="s">
        <v>137</v>
      </c>
      <c r="G1145" s="115" t="s">
        <v>136</v>
      </c>
      <c r="H1145" s="115" t="s">
        <v>136</v>
      </c>
      <c r="I1145" s="115" t="s">
        <v>134</v>
      </c>
      <c r="J1145" s="115" t="s">
        <v>134</v>
      </c>
      <c r="K1145" s="115" t="s">
        <v>136</v>
      </c>
      <c r="L1145" s="115" t="s">
        <v>136</v>
      </c>
      <c r="M1145" s="115" t="s">
        <v>134</v>
      </c>
      <c r="N1145" s="115" t="s">
        <v>134</v>
      </c>
      <c r="O1145" s="115" t="s">
        <v>134</v>
      </c>
    </row>
    <row r="1146" spans="1:15" x14ac:dyDescent="0.25">
      <c r="A1146" s="115">
        <v>339116</v>
      </c>
      <c r="B1146" s="115" t="s">
        <v>109</v>
      </c>
      <c r="D1146" s="115" t="s">
        <v>134</v>
      </c>
      <c r="E1146" s="115" t="s">
        <v>134</v>
      </c>
      <c r="G1146" s="115" t="s">
        <v>134</v>
      </c>
      <c r="H1146" s="115" t="s">
        <v>137</v>
      </c>
      <c r="J1146" s="115" t="s">
        <v>137</v>
      </c>
      <c r="K1146" s="115" t="s">
        <v>137</v>
      </c>
      <c r="L1146" s="115" t="s">
        <v>137</v>
      </c>
      <c r="M1146" s="115" t="s">
        <v>137</v>
      </c>
      <c r="N1146" s="115" t="s">
        <v>137</v>
      </c>
      <c r="O1146" s="115" t="s">
        <v>134</v>
      </c>
    </row>
    <row r="1147" spans="1:15" x14ac:dyDescent="0.25">
      <c r="A1147" s="115">
        <v>339469</v>
      </c>
      <c r="B1147" s="115" t="s">
        <v>109</v>
      </c>
      <c r="C1147" s="115" t="s">
        <v>137</v>
      </c>
      <c r="D1147" s="115" t="s">
        <v>137</v>
      </c>
      <c r="E1147" s="115" t="s">
        <v>137</v>
      </c>
      <c r="F1147" s="115" t="s">
        <v>136</v>
      </c>
      <c r="H1147" s="115" t="s">
        <v>137</v>
      </c>
      <c r="I1147" s="115" t="s">
        <v>137</v>
      </c>
      <c r="J1147" s="115" t="s">
        <v>134</v>
      </c>
      <c r="K1147" s="115" t="s">
        <v>134</v>
      </c>
      <c r="L1147" s="115" t="s">
        <v>134</v>
      </c>
      <c r="M1147" s="115" t="s">
        <v>134</v>
      </c>
      <c r="N1147" s="115" t="s">
        <v>134</v>
      </c>
      <c r="O1147" s="115" t="s">
        <v>134</v>
      </c>
    </row>
    <row r="1148" spans="1:15" x14ac:dyDescent="0.25">
      <c r="A1148" s="115">
        <v>339966</v>
      </c>
      <c r="B1148" s="115" t="s">
        <v>109</v>
      </c>
      <c r="D1148" s="115" t="s">
        <v>137</v>
      </c>
      <c r="E1148" s="115" t="s">
        <v>134</v>
      </c>
      <c r="F1148" s="115" t="s">
        <v>137</v>
      </c>
      <c r="G1148" s="115" t="s">
        <v>134</v>
      </c>
      <c r="H1148" s="115" t="s">
        <v>136</v>
      </c>
      <c r="J1148" s="115" t="s">
        <v>134</v>
      </c>
      <c r="K1148" s="115" t="s">
        <v>134</v>
      </c>
      <c r="L1148" s="115" t="s">
        <v>134</v>
      </c>
      <c r="N1148" s="115" t="s">
        <v>134</v>
      </c>
      <c r="O1148" s="115" t="s">
        <v>134</v>
      </c>
    </row>
    <row r="1149" spans="1:15" x14ac:dyDescent="0.25">
      <c r="A1149" s="115">
        <v>340063</v>
      </c>
      <c r="B1149" s="115" t="s">
        <v>109</v>
      </c>
      <c r="C1149" s="115" t="s">
        <v>137</v>
      </c>
      <c r="G1149" s="115" t="s">
        <v>136</v>
      </c>
      <c r="J1149" s="115" t="s">
        <v>134</v>
      </c>
      <c r="K1149" s="115" t="s">
        <v>134</v>
      </c>
      <c r="L1149" s="115" t="s">
        <v>134</v>
      </c>
      <c r="M1149" s="115" t="s">
        <v>134</v>
      </c>
      <c r="N1149" s="115" t="s">
        <v>134</v>
      </c>
      <c r="O1149" s="115" t="s">
        <v>134</v>
      </c>
    </row>
    <row r="1150" spans="1:15" x14ac:dyDescent="0.25">
      <c r="A1150" s="115">
        <v>340108</v>
      </c>
      <c r="B1150" s="115" t="s">
        <v>109</v>
      </c>
      <c r="C1150" s="115" t="s">
        <v>137</v>
      </c>
      <c r="D1150" s="115" t="s">
        <v>137</v>
      </c>
      <c r="E1150" s="115" t="s">
        <v>137</v>
      </c>
      <c r="F1150" s="115" t="s">
        <v>137</v>
      </c>
      <c r="G1150" s="115" t="s">
        <v>137</v>
      </c>
      <c r="H1150" s="115" t="s">
        <v>137</v>
      </c>
      <c r="I1150" s="115" t="s">
        <v>137</v>
      </c>
      <c r="J1150" s="115" t="s">
        <v>136</v>
      </c>
      <c r="K1150" s="115" t="s">
        <v>136</v>
      </c>
      <c r="L1150" s="115" t="s">
        <v>136</v>
      </c>
      <c r="M1150" s="115" t="s">
        <v>136</v>
      </c>
      <c r="N1150" s="115" t="s">
        <v>134</v>
      </c>
      <c r="O1150" s="115" t="s">
        <v>134</v>
      </c>
    </row>
    <row r="1151" spans="1:15" x14ac:dyDescent="0.25">
      <c r="A1151" s="115">
        <v>339963</v>
      </c>
      <c r="B1151" s="115" t="s">
        <v>109</v>
      </c>
      <c r="C1151" s="115" t="s">
        <v>136</v>
      </c>
      <c r="D1151" s="115" t="s">
        <v>137</v>
      </c>
      <c r="E1151" s="115" t="s">
        <v>137</v>
      </c>
      <c r="F1151" s="115" t="s">
        <v>136</v>
      </c>
      <c r="G1151" s="115" t="s">
        <v>136</v>
      </c>
      <c r="H1151" s="115" t="s">
        <v>137</v>
      </c>
      <c r="I1151" s="115" t="s">
        <v>136</v>
      </c>
      <c r="J1151" s="115" t="s">
        <v>136</v>
      </c>
      <c r="K1151" s="115" t="s">
        <v>134</v>
      </c>
      <c r="L1151" s="115" t="s">
        <v>134</v>
      </c>
      <c r="M1151" s="115" t="s">
        <v>136</v>
      </c>
      <c r="N1151" s="115" t="s">
        <v>136</v>
      </c>
      <c r="O1151" s="115" t="s">
        <v>134</v>
      </c>
    </row>
    <row r="1152" spans="1:15" x14ac:dyDescent="0.25">
      <c r="A1152" s="115">
        <v>339768</v>
      </c>
      <c r="B1152" s="115" t="s">
        <v>109</v>
      </c>
      <c r="C1152" s="115" t="s">
        <v>136</v>
      </c>
      <c r="D1152" s="115" t="s">
        <v>136</v>
      </c>
      <c r="E1152" s="115" t="s">
        <v>134</v>
      </c>
      <c r="F1152" s="115" t="s">
        <v>134</v>
      </c>
      <c r="G1152" s="115" t="s">
        <v>136</v>
      </c>
      <c r="J1152" s="115" t="s">
        <v>134</v>
      </c>
      <c r="K1152" s="115" t="s">
        <v>134</v>
      </c>
      <c r="L1152" s="115" t="s">
        <v>136</v>
      </c>
      <c r="M1152" s="115" t="s">
        <v>134</v>
      </c>
      <c r="N1152" s="115" t="s">
        <v>134</v>
      </c>
      <c r="O1152" s="115" t="s">
        <v>134</v>
      </c>
    </row>
    <row r="1153" spans="1:15" x14ac:dyDescent="0.25">
      <c r="A1153" s="115">
        <v>339569</v>
      </c>
      <c r="B1153" s="115" t="s">
        <v>109</v>
      </c>
      <c r="E1153" s="115" t="s">
        <v>137</v>
      </c>
      <c r="F1153" s="115" t="s">
        <v>137</v>
      </c>
      <c r="J1153" s="115" t="s">
        <v>136</v>
      </c>
      <c r="K1153" s="115" t="s">
        <v>136</v>
      </c>
      <c r="L1153" s="115" t="s">
        <v>136</v>
      </c>
      <c r="M1153" s="115" t="s">
        <v>136</v>
      </c>
      <c r="N1153" s="115" t="s">
        <v>136</v>
      </c>
      <c r="O1153" s="115" t="s">
        <v>134</v>
      </c>
    </row>
    <row r="1154" spans="1:15" x14ac:dyDescent="0.25">
      <c r="A1154" s="115">
        <v>339345</v>
      </c>
      <c r="B1154" s="115" t="s">
        <v>109</v>
      </c>
      <c r="G1154" s="115" t="s">
        <v>137</v>
      </c>
      <c r="I1154" s="115" t="s">
        <v>136</v>
      </c>
      <c r="K1154" s="115" t="s">
        <v>136</v>
      </c>
      <c r="L1154" s="115" t="s">
        <v>136</v>
      </c>
      <c r="N1154" s="115" t="s">
        <v>136</v>
      </c>
      <c r="O1154" s="115" t="s">
        <v>134</v>
      </c>
    </row>
    <row r="1155" spans="1:15" x14ac:dyDescent="0.25">
      <c r="A1155" s="115">
        <v>339733</v>
      </c>
      <c r="B1155" s="115" t="s">
        <v>109</v>
      </c>
      <c r="C1155" s="115" t="s">
        <v>137</v>
      </c>
      <c r="D1155" s="115" t="s">
        <v>137</v>
      </c>
      <c r="F1155" s="115" t="s">
        <v>137</v>
      </c>
      <c r="G1155" s="115" t="s">
        <v>137</v>
      </c>
      <c r="H1155" s="115" t="s">
        <v>137</v>
      </c>
      <c r="I1155" s="115" t="s">
        <v>137</v>
      </c>
      <c r="J1155" s="115" t="s">
        <v>134</v>
      </c>
      <c r="K1155" s="115" t="s">
        <v>134</v>
      </c>
      <c r="L1155" s="115" t="s">
        <v>134</v>
      </c>
      <c r="M1155" s="115" t="s">
        <v>134</v>
      </c>
      <c r="N1155" s="115" t="s">
        <v>134</v>
      </c>
      <c r="O1155" s="115" t="s">
        <v>134</v>
      </c>
    </row>
    <row r="1156" spans="1:15" x14ac:dyDescent="0.25">
      <c r="A1156" s="115">
        <v>340102</v>
      </c>
      <c r="B1156" s="115" t="s">
        <v>109</v>
      </c>
      <c r="I1156" s="115" t="s">
        <v>136</v>
      </c>
      <c r="J1156" s="115" t="s">
        <v>136</v>
      </c>
      <c r="K1156" s="115" t="s">
        <v>136</v>
      </c>
      <c r="L1156" s="115" t="s">
        <v>136</v>
      </c>
      <c r="M1156" s="115" t="s">
        <v>134</v>
      </c>
      <c r="N1156" s="115" t="s">
        <v>134</v>
      </c>
      <c r="O1156" s="115" t="s">
        <v>134</v>
      </c>
    </row>
    <row r="1157" spans="1:15" x14ac:dyDescent="0.25">
      <c r="A1157" s="115">
        <v>340057</v>
      </c>
      <c r="B1157" s="115" t="s">
        <v>109</v>
      </c>
      <c r="I1157" s="115" t="s">
        <v>134</v>
      </c>
      <c r="J1157" s="115" t="s">
        <v>134</v>
      </c>
      <c r="M1157" s="115" t="s">
        <v>134</v>
      </c>
      <c r="N1157" s="115" t="s">
        <v>134</v>
      </c>
      <c r="O1157" s="115" t="s">
        <v>134</v>
      </c>
    </row>
    <row r="1158" spans="1:15" x14ac:dyDescent="0.25">
      <c r="A1158" s="115">
        <v>339996</v>
      </c>
      <c r="B1158" s="115" t="s">
        <v>109</v>
      </c>
      <c r="D1158" s="115" t="s">
        <v>137</v>
      </c>
      <c r="E1158" s="115" t="s">
        <v>134</v>
      </c>
      <c r="F1158" s="115" t="s">
        <v>136</v>
      </c>
      <c r="H1158" s="115" t="s">
        <v>134</v>
      </c>
      <c r="I1158" s="115" t="s">
        <v>134</v>
      </c>
      <c r="J1158" s="115" t="s">
        <v>134</v>
      </c>
      <c r="K1158" s="115" t="s">
        <v>134</v>
      </c>
      <c r="L1158" s="115" t="s">
        <v>134</v>
      </c>
      <c r="M1158" s="115" t="s">
        <v>134</v>
      </c>
      <c r="N1158" s="115" t="s">
        <v>136</v>
      </c>
      <c r="O1158" s="115" t="s">
        <v>134</v>
      </c>
    </row>
    <row r="1159" spans="1:15" x14ac:dyDescent="0.25">
      <c r="A1159" s="115">
        <v>339838</v>
      </c>
      <c r="B1159" s="115" t="s">
        <v>109</v>
      </c>
      <c r="D1159" s="115" t="s">
        <v>136</v>
      </c>
      <c r="E1159" s="115" t="s">
        <v>136</v>
      </c>
      <c r="F1159" s="115" t="s">
        <v>136</v>
      </c>
      <c r="G1159" s="115" t="s">
        <v>136</v>
      </c>
      <c r="H1159" s="115" t="s">
        <v>136</v>
      </c>
      <c r="I1159" s="115" t="s">
        <v>136</v>
      </c>
      <c r="J1159" s="115" t="s">
        <v>136</v>
      </c>
      <c r="K1159" s="115" t="s">
        <v>136</v>
      </c>
      <c r="L1159" s="115" t="s">
        <v>134</v>
      </c>
      <c r="M1159" s="115" t="s">
        <v>134</v>
      </c>
      <c r="N1159" s="115" t="s">
        <v>134</v>
      </c>
      <c r="O1159" s="115" t="s">
        <v>134</v>
      </c>
    </row>
    <row r="1160" spans="1:15" x14ac:dyDescent="0.25">
      <c r="A1160" s="115">
        <v>339758</v>
      </c>
      <c r="B1160" s="115" t="s">
        <v>109</v>
      </c>
      <c r="C1160" s="115" t="s">
        <v>136</v>
      </c>
      <c r="D1160" s="115" t="s">
        <v>136</v>
      </c>
      <c r="E1160" s="115" t="s">
        <v>136</v>
      </c>
      <c r="F1160" s="115" t="s">
        <v>136</v>
      </c>
      <c r="G1160" s="115" t="s">
        <v>136</v>
      </c>
      <c r="H1160" s="115" t="s">
        <v>137</v>
      </c>
      <c r="J1160" s="115" t="s">
        <v>134</v>
      </c>
      <c r="K1160" s="115" t="s">
        <v>136</v>
      </c>
      <c r="L1160" s="115" t="s">
        <v>136</v>
      </c>
      <c r="M1160" s="115" t="s">
        <v>136</v>
      </c>
      <c r="N1160" s="115" t="s">
        <v>136</v>
      </c>
      <c r="O1160" s="115" t="s">
        <v>134</v>
      </c>
    </row>
    <row r="1161" spans="1:15" x14ac:dyDescent="0.25">
      <c r="A1161" s="115">
        <v>339673</v>
      </c>
      <c r="B1161" s="115" t="s">
        <v>109</v>
      </c>
      <c r="C1161" s="115" t="s">
        <v>137</v>
      </c>
      <c r="D1161" s="115" t="s">
        <v>137</v>
      </c>
      <c r="F1161" s="115" t="s">
        <v>137</v>
      </c>
      <c r="J1161" s="115" t="s">
        <v>136</v>
      </c>
      <c r="K1161" s="115" t="s">
        <v>136</v>
      </c>
      <c r="L1161" s="115" t="s">
        <v>136</v>
      </c>
      <c r="M1161" s="115" t="s">
        <v>136</v>
      </c>
      <c r="N1161" s="115" t="s">
        <v>136</v>
      </c>
      <c r="O1161" s="115" t="s">
        <v>134</v>
      </c>
    </row>
    <row r="1162" spans="1:15" x14ac:dyDescent="0.25">
      <c r="A1162" s="115">
        <v>339738</v>
      </c>
      <c r="B1162" s="115" t="s">
        <v>109</v>
      </c>
      <c r="D1162" s="115" t="s">
        <v>137</v>
      </c>
      <c r="E1162" s="115" t="s">
        <v>137</v>
      </c>
      <c r="F1162" s="115" t="s">
        <v>136</v>
      </c>
      <c r="G1162" s="115" t="s">
        <v>137</v>
      </c>
      <c r="J1162" s="115" t="s">
        <v>136</v>
      </c>
      <c r="K1162" s="115" t="s">
        <v>136</v>
      </c>
      <c r="L1162" s="115" t="s">
        <v>136</v>
      </c>
      <c r="M1162" s="115" t="s">
        <v>136</v>
      </c>
      <c r="N1162" s="115" t="s">
        <v>134</v>
      </c>
      <c r="O1162" s="115" t="s">
        <v>134</v>
      </c>
    </row>
    <row r="1163" spans="1:15" x14ac:dyDescent="0.25">
      <c r="A1163" s="115">
        <v>339847</v>
      </c>
      <c r="B1163" s="115" t="s">
        <v>109</v>
      </c>
      <c r="C1163" s="115" t="s">
        <v>137</v>
      </c>
      <c r="D1163" s="115" t="s">
        <v>137</v>
      </c>
      <c r="E1163" s="115" t="s">
        <v>137</v>
      </c>
      <c r="F1163" s="115" t="s">
        <v>137</v>
      </c>
      <c r="G1163" s="115" t="s">
        <v>137</v>
      </c>
      <c r="H1163" s="115" t="s">
        <v>137</v>
      </c>
      <c r="J1163" s="115" t="s">
        <v>136</v>
      </c>
      <c r="K1163" s="115" t="s">
        <v>134</v>
      </c>
      <c r="L1163" s="115" t="s">
        <v>136</v>
      </c>
      <c r="M1163" s="115" t="s">
        <v>134</v>
      </c>
      <c r="N1163" s="115" t="s">
        <v>136</v>
      </c>
      <c r="O1163" s="115" t="s">
        <v>134</v>
      </c>
    </row>
    <row r="1164" spans="1:15" x14ac:dyDescent="0.25">
      <c r="A1164" s="115">
        <v>338614</v>
      </c>
      <c r="B1164" s="115" t="s">
        <v>109</v>
      </c>
      <c r="F1164" s="115" t="s">
        <v>137</v>
      </c>
      <c r="J1164" s="115" t="s">
        <v>136</v>
      </c>
      <c r="K1164" s="115" t="s">
        <v>137</v>
      </c>
      <c r="L1164" s="115" t="s">
        <v>134</v>
      </c>
      <c r="M1164" s="115" t="s">
        <v>134</v>
      </c>
      <c r="O1164" s="115" t="s">
        <v>134</v>
      </c>
    </row>
    <row r="1165" spans="1:15" x14ac:dyDescent="0.25">
      <c r="A1165" s="115">
        <v>338667</v>
      </c>
      <c r="B1165" s="115" t="s">
        <v>109</v>
      </c>
      <c r="I1165" s="115" t="s">
        <v>136</v>
      </c>
      <c r="J1165" s="115" t="s">
        <v>134</v>
      </c>
      <c r="K1165" s="115" t="s">
        <v>134</v>
      </c>
      <c r="L1165" s="115" t="s">
        <v>134</v>
      </c>
      <c r="M1165" s="115" t="s">
        <v>134</v>
      </c>
      <c r="N1165" s="115" t="s">
        <v>134</v>
      </c>
      <c r="O1165" s="115" t="s">
        <v>134</v>
      </c>
    </row>
    <row r="1166" spans="1:15" x14ac:dyDescent="0.25">
      <c r="A1166" s="115">
        <v>338796</v>
      </c>
      <c r="B1166" s="115" t="s">
        <v>109</v>
      </c>
      <c r="G1166" s="115" t="s">
        <v>136</v>
      </c>
      <c r="J1166" s="115" t="s">
        <v>134</v>
      </c>
      <c r="K1166" s="115" t="s">
        <v>134</v>
      </c>
      <c r="L1166" s="115" t="s">
        <v>134</v>
      </c>
      <c r="M1166" s="115" t="s">
        <v>134</v>
      </c>
      <c r="N1166" s="115" t="s">
        <v>134</v>
      </c>
      <c r="O1166" s="115" t="s">
        <v>134</v>
      </c>
    </row>
    <row r="1167" spans="1:15" x14ac:dyDescent="0.25">
      <c r="A1167" s="115">
        <v>339235</v>
      </c>
      <c r="B1167" s="115" t="s">
        <v>109</v>
      </c>
      <c r="G1167" s="115" t="s">
        <v>136</v>
      </c>
      <c r="J1167" s="115" t="s">
        <v>134</v>
      </c>
      <c r="K1167" s="115" t="s">
        <v>134</v>
      </c>
      <c r="L1167" s="115" t="s">
        <v>134</v>
      </c>
      <c r="M1167" s="115" t="s">
        <v>134</v>
      </c>
      <c r="N1167" s="115" t="s">
        <v>134</v>
      </c>
      <c r="O1167" s="115" t="s">
        <v>134</v>
      </c>
    </row>
    <row r="1168" spans="1:15" x14ac:dyDescent="0.25">
      <c r="A1168" s="115">
        <v>339883</v>
      </c>
      <c r="B1168" s="115" t="s">
        <v>109</v>
      </c>
      <c r="C1168" s="115" t="s">
        <v>136</v>
      </c>
      <c r="J1168" s="115" t="s">
        <v>134</v>
      </c>
      <c r="K1168" s="115" t="s">
        <v>134</v>
      </c>
      <c r="L1168" s="115" t="s">
        <v>134</v>
      </c>
      <c r="M1168" s="115" t="s">
        <v>134</v>
      </c>
      <c r="N1168" s="115" t="s">
        <v>134</v>
      </c>
      <c r="O1168" s="115" t="s">
        <v>134</v>
      </c>
    </row>
    <row r="1169" spans="1:15" x14ac:dyDescent="0.25">
      <c r="A1169" s="115">
        <v>338581</v>
      </c>
      <c r="B1169" s="115" t="s">
        <v>109</v>
      </c>
      <c r="F1169" s="115" t="s">
        <v>134</v>
      </c>
      <c r="G1169" s="115" t="s">
        <v>134</v>
      </c>
      <c r="H1169" s="115" t="s">
        <v>136</v>
      </c>
      <c r="K1169" s="115" t="s">
        <v>134</v>
      </c>
      <c r="L1169" s="115" t="s">
        <v>134</v>
      </c>
      <c r="M1169" s="115" t="s">
        <v>134</v>
      </c>
      <c r="N1169" s="115" t="s">
        <v>134</v>
      </c>
      <c r="O1169" s="115" t="s">
        <v>134</v>
      </c>
    </row>
    <row r="1170" spans="1:15" x14ac:dyDescent="0.25">
      <c r="A1170" s="115">
        <v>339803</v>
      </c>
      <c r="B1170" s="115" t="s">
        <v>109</v>
      </c>
      <c r="F1170" s="115" t="s">
        <v>136</v>
      </c>
      <c r="G1170" s="115" t="s">
        <v>136</v>
      </c>
      <c r="J1170" s="115" t="s">
        <v>134</v>
      </c>
      <c r="K1170" s="115" t="s">
        <v>134</v>
      </c>
      <c r="L1170" s="115" t="s">
        <v>134</v>
      </c>
      <c r="M1170" s="115" t="s">
        <v>134</v>
      </c>
      <c r="N1170" s="115" t="s">
        <v>134</v>
      </c>
      <c r="O1170" s="115" t="s">
        <v>134</v>
      </c>
    </row>
    <row r="1171" spans="1:15" x14ac:dyDescent="0.25">
      <c r="A1171" s="115">
        <v>340113</v>
      </c>
      <c r="B1171" s="115" t="s">
        <v>109</v>
      </c>
      <c r="E1171" s="115" t="s">
        <v>136</v>
      </c>
      <c r="I1171" s="115" t="s">
        <v>136</v>
      </c>
      <c r="J1171" s="115" t="s">
        <v>134</v>
      </c>
      <c r="K1171" s="115" t="s">
        <v>134</v>
      </c>
      <c r="L1171" s="115" t="s">
        <v>134</v>
      </c>
      <c r="M1171" s="115" t="s">
        <v>134</v>
      </c>
      <c r="N1171" s="115" t="s">
        <v>134</v>
      </c>
      <c r="O1171" s="115" t="s">
        <v>134</v>
      </c>
    </row>
    <row r="1172" spans="1:15" x14ac:dyDescent="0.25">
      <c r="A1172" s="115">
        <v>337312</v>
      </c>
      <c r="B1172" s="115" t="s">
        <v>109</v>
      </c>
      <c r="C1172" s="115" t="s">
        <v>137</v>
      </c>
      <c r="E1172" s="115" t="s">
        <v>137</v>
      </c>
      <c r="F1172" s="115" t="s">
        <v>136</v>
      </c>
      <c r="G1172" s="115" t="s">
        <v>136</v>
      </c>
      <c r="J1172" s="115" t="s">
        <v>134</v>
      </c>
      <c r="K1172" s="115" t="s">
        <v>134</v>
      </c>
      <c r="L1172" s="115" t="s">
        <v>136</v>
      </c>
      <c r="M1172" s="115" t="s">
        <v>136</v>
      </c>
      <c r="O1172" s="115" t="s">
        <v>134</v>
      </c>
    </row>
    <row r="1173" spans="1:15" x14ac:dyDescent="0.25">
      <c r="A1173" s="115">
        <v>337700</v>
      </c>
      <c r="B1173" s="115" t="s">
        <v>109</v>
      </c>
      <c r="G1173" s="115" t="s">
        <v>134</v>
      </c>
      <c r="H1173" s="115" t="s">
        <v>134</v>
      </c>
      <c r="I1173" s="115" t="s">
        <v>134</v>
      </c>
      <c r="J1173" s="115" t="s">
        <v>134</v>
      </c>
      <c r="K1173" s="115" t="s">
        <v>134</v>
      </c>
      <c r="L1173" s="115" t="s">
        <v>134</v>
      </c>
      <c r="M1173" s="115" t="s">
        <v>134</v>
      </c>
      <c r="N1173" s="115" t="s">
        <v>134</v>
      </c>
      <c r="O1173" s="115" t="s">
        <v>134</v>
      </c>
    </row>
    <row r="1174" spans="1:15" x14ac:dyDescent="0.25">
      <c r="A1174" s="115">
        <v>338723</v>
      </c>
      <c r="B1174" s="115" t="s">
        <v>109</v>
      </c>
      <c r="C1174" s="115" t="s">
        <v>136</v>
      </c>
      <c r="D1174" s="115" t="s">
        <v>136</v>
      </c>
      <c r="F1174" s="115" t="s">
        <v>134</v>
      </c>
      <c r="H1174" s="115" t="s">
        <v>136</v>
      </c>
      <c r="J1174" s="115" t="s">
        <v>134</v>
      </c>
      <c r="K1174" s="115" t="s">
        <v>134</v>
      </c>
      <c r="L1174" s="115" t="s">
        <v>134</v>
      </c>
      <c r="N1174" s="115" t="s">
        <v>134</v>
      </c>
      <c r="O1174" s="115" t="s">
        <v>134</v>
      </c>
    </row>
    <row r="1175" spans="1:15" x14ac:dyDescent="0.25">
      <c r="A1175" s="115">
        <v>338849</v>
      </c>
      <c r="B1175" s="115" t="s">
        <v>109</v>
      </c>
      <c r="C1175" s="115" t="s">
        <v>134</v>
      </c>
      <c r="F1175" s="115" t="s">
        <v>134</v>
      </c>
      <c r="G1175" s="115" t="s">
        <v>136</v>
      </c>
      <c r="J1175" s="115" t="s">
        <v>134</v>
      </c>
      <c r="K1175" s="115" t="s">
        <v>134</v>
      </c>
      <c r="L1175" s="115" t="s">
        <v>134</v>
      </c>
      <c r="M1175" s="115" t="s">
        <v>134</v>
      </c>
      <c r="N1175" s="115" t="s">
        <v>134</v>
      </c>
      <c r="O1175" s="115" t="s">
        <v>134</v>
      </c>
    </row>
    <row r="1176" spans="1:15" x14ac:dyDescent="0.25">
      <c r="A1176" s="115">
        <v>338573</v>
      </c>
      <c r="B1176" s="115" t="s">
        <v>109</v>
      </c>
      <c r="F1176" s="115" t="s">
        <v>137</v>
      </c>
      <c r="G1176" s="115" t="s">
        <v>137</v>
      </c>
      <c r="H1176" s="115" t="s">
        <v>137</v>
      </c>
      <c r="J1176" s="115" t="s">
        <v>137</v>
      </c>
      <c r="K1176" s="115" t="s">
        <v>137</v>
      </c>
      <c r="L1176" s="115" t="s">
        <v>136</v>
      </c>
      <c r="M1176" s="115" t="s">
        <v>137</v>
      </c>
      <c r="N1176" s="115" t="s">
        <v>137</v>
      </c>
      <c r="O1176" s="115" t="s">
        <v>134</v>
      </c>
    </row>
    <row r="1177" spans="1:15" x14ac:dyDescent="0.25">
      <c r="A1177" s="115">
        <v>338715</v>
      </c>
      <c r="B1177" s="115" t="s">
        <v>109</v>
      </c>
      <c r="D1177" s="115" t="s">
        <v>136</v>
      </c>
      <c r="F1177" s="115" t="s">
        <v>136</v>
      </c>
      <c r="G1177" s="115" t="s">
        <v>134</v>
      </c>
      <c r="J1177" s="115" t="s">
        <v>136</v>
      </c>
      <c r="K1177" s="115" t="s">
        <v>136</v>
      </c>
      <c r="L1177" s="115" t="s">
        <v>136</v>
      </c>
      <c r="M1177" s="115" t="s">
        <v>134</v>
      </c>
      <c r="N1177" s="115" t="s">
        <v>134</v>
      </c>
      <c r="O1177" s="115" t="s">
        <v>134</v>
      </c>
    </row>
    <row r="1178" spans="1:15" x14ac:dyDescent="0.25">
      <c r="A1178" s="115">
        <v>338833</v>
      </c>
      <c r="B1178" s="115" t="s">
        <v>109</v>
      </c>
      <c r="C1178" s="115" t="s">
        <v>136</v>
      </c>
      <c r="F1178" s="115" t="s">
        <v>136</v>
      </c>
      <c r="H1178" s="115" t="s">
        <v>137</v>
      </c>
      <c r="J1178" s="115" t="s">
        <v>134</v>
      </c>
      <c r="K1178" s="115" t="s">
        <v>134</v>
      </c>
      <c r="L1178" s="115" t="s">
        <v>134</v>
      </c>
      <c r="M1178" s="115" t="s">
        <v>136</v>
      </c>
      <c r="N1178" s="115" t="s">
        <v>134</v>
      </c>
      <c r="O1178" s="115" t="s">
        <v>134</v>
      </c>
    </row>
    <row r="1179" spans="1:15" x14ac:dyDescent="0.25">
      <c r="A1179" s="115">
        <v>339525</v>
      </c>
      <c r="B1179" s="115" t="s">
        <v>109</v>
      </c>
      <c r="D1179" s="115" t="s">
        <v>134</v>
      </c>
      <c r="E1179" s="115" t="s">
        <v>134</v>
      </c>
      <c r="G1179" s="115" t="s">
        <v>134</v>
      </c>
      <c r="J1179" s="115" t="s">
        <v>134</v>
      </c>
      <c r="K1179" s="115" t="s">
        <v>134</v>
      </c>
      <c r="L1179" s="115" t="s">
        <v>134</v>
      </c>
      <c r="M1179" s="115" t="s">
        <v>134</v>
      </c>
      <c r="N1179" s="115" t="s">
        <v>134</v>
      </c>
      <c r="O1179" s="115" t="s">
        <v>134</v>
      </c>
    </row>
    <row r="1180" spans="1:15" x14ac:dyDescent="0.25">
      <c r="A1180" s="115">
        <v>339584</v>
      </c>
      <c r="B1180" s="115" t="s">
        <v>109</v>
      </c>
      <c r="C1180" s="115" t="s">
        <v>136</v>
      </c>
      <c r="E1180" s="115" t="s">
        <v>134</v>
      </c>
      <c r="I1180" s="115" t="s">
        <v>134</v>
      </c>
      <c r="J1180" s="115" t="s">
        <v>134</v>
      </c>
      <c r="K1180" s="115" t="s">
        <v>134</v>
      </c>
      <c r="L1180" s="115" t="s">
        <v>134</v>
      </c>
      <c r="M1180" s="115" t="s">
        <v>134</v>
      </c>
      <c r="N1180" s="115" t="s">
        <v>134</v>
      </c>
      <c r="O1180" s="115" t="s">
        <v>134</v>
      </c>
    </row>
    <row r="1181" spans="1:15" x14ac:dyDescent="0.25">
      <c r="A1181" s="115">
        <v>339636</v>
      </c>
      <c r="B1181" s="115" t="s">
        <v>109</v>
      </c>
      <c r="C1181" s="115" t="s">
        <v>136</v>
      </c>
      <c r="D1181" s="115" t="s">
        <v>136</v>
      </c>
      <c r="I1181" s="115" t="s">
        <v>136</v>
      </c>
      <c r="J1181" s="115" t="s">
        <v>134</v>
      </c>
      <c r="K1181" s="115" t="s">
        <v>134</v>
      </c>
      <c r="L1181" s="115" t="s">
        <v>134</v>
      </c>
      <c r="M1181" s="115" t="s">
        <v>134</v>
      </c>
      <c r="N1181" s="115" t="s">
        <v>134</v>
      </c>
      <c r="O1181" s="115" t="s">
        <v>134</v>
      </c>
    </row>
    <row r="1182" spans="1:15" x14ac:dyDescent="0.25">
      <c r="A1182" s="115">
        <v>339870</v>
      </c>
      <c r="B1182" s="115" t="s">
        <v>109</v>
      </c>
      <c r="D1182" s="115" t="s">
        <v>136</v>
      </c>
      <c r="F1182" s="115" t="s">
        <v>136</v>
      </c>
      <c r="H1182" s="115" t="s">
        <v>136</v>
      </c>
      <c r="J1182" s="115" t="s">
        <v>134</v>
      </c>
      <c r="K1182" s="115" t="s">
        <v>134</v>
      </c>
      <c r="L1182" s="115" t="s">
        <v>134</v>
      </c>
      <c r="M1182" s="115" t="s">
        <v>134</v>
      </c>
      <c r="N1182" s="115" t="s">
        <v>134</v>
      </c>
      <c r="O1182" s="115" t="s">
        <v>134</v>
      </c>
    </row>
    <row r="1183" spans="1:15" x14ac:dyDescent="0.25">
      <c r="A1183" s="115">
        <v>339913</v>
      </c>
      <c r="B1183" s="115" t="s">
        <v>109</v>
      </c>
      <c r="D1183" s="115" t="s">
        <v>136</v>
      </c>
      <c r="G1183" s="115" t="s">
        <v>136</v>
      </c>
      <c r="H1183" s="115" t="s">
        <v>136</v>
      </c>
      <c r="J1183" s="115" t="s">
        <v>134</v>
      </c>
      <c r="K1183" s="115" t="s">
        <v>134</v>
      </c>
      <c r="L1183" s="115" t="s">
        <v>134</v>
      </c>
      <c r="M1183" s="115" t="s">
        <v>134</v>
      </c>
      <c r="N1183" s="115" t="s">
        <v>134</v>
      </c>
      <c r="O1183" s="115" t="s">
        <v>134</v>
      </c>
    </row>
    <row r="1184" spans="1:15" x14ac:dyDescent="0.25">
      <c r="A1184" s="115">
        <v>337500</v>
      </c>
      <c r="B1184" s="115" t="s">
        <v>109</v>
      </c>
      <c r="D1184" s="115" t="s">
        <v>134</v>
      </c>
      <c r="F1184" s="115" t="s">
        <v>137</v>
      </c>
      <c r="G1184" s="115" t="s">
        <v>137</v>
      </c>
      <c r="I1184" s="115" t="s">
        <v>136</v>
      </c>
      <c r="J1184" s="115" t="s">
        <v>134</v>
      </c>
      <c r="K1184" s="115" t="s">
        <v>134</v>
      </c>
      <c r="L1184" s="115" t="s">
        <v>134</v>
      </c>
      <c r="M1184" s="115" t="s">
        <v>134</v>
      </c>
      <c r="N1184" s="115" t="s">
        <v>134</v>
      </c>
      <c r="O1184" s="115" t="s">
        <v>134</v>
      </c>
    </row>
    <row r="1185" spans="1:15" x14ac:dyDescent="0.25">
      <c r="A1185" s="115">
        <v>338525</v>
      </c>
      <c r="B1185" s="115" t="s">
        <v>109</v>
      </c>
      <c r="C1185" s="115" t="s">
        <v>136</v>
      </c>
      <c r="D1185" s="115" t="s">
        <v>134</v>
      </c>
      <c r="F1185" s="115" t="s">
        <v>136</v>
      </c>
      <c r="I1185" s="115" t="s">
        <v>136</v>
      </c>
      <c r="J1185" s="115" t="s">
        <v>134</v>
      </c>
      <c r="K1185" s="115" t="s">
        <v>134</v>
      </c>
      <c r="L1185" s="115" t="s">
        <v>134</v>
      </c>
      <c r="M1185" s="115" t="s">
        <v>134</v>
      </c>
      <c r="N1185" s="115" t="s">
        <v>134</v>
      </c>
      <c r="O1185" s="115" t="s">
        <v>134</v>
      </c>
    </row>
    <row r="1186" spans="1:15" x14ac:dyDescent="0.25">
      <c r="A1186" s="115">
        <v>338541</v>
      </c>
      <c r="B1186" s="115" t="s">
        <v>109</v>
      </c>
      <c r="C1186" s="115" t="s">
        <v>137</v>
      </c>
      <c r="E1186" s="115" t="s">
        <v>137</v>
      </c>
      <c r="F1186" s="115" t="s">
        <v>137</v>
      </c>
      <c r="H1186" s="115" t="s">
        <v>136</v>
      </c>
      <c r="I1186" s="115" t="s">
        <v>134</v>
      </c>
      <c r="J1186" s="115" t="s">
        <v>134</v>
      </c>
      <c r="K1186" s="115" t="s">
        <v>134</v>
      </c>
      <c r="L1186" s="115" t="s">
        <v>134</v>
      </c>
      <c r="N1186" s="115" t="s">
        <v>136</v>
      </c>
      <c r="O1186" s="115" t="s">
        <v>134</v>
      </c>
    </row>
    <row r="1187" spans="1:15" x14ac:dyDescent="0.25">
      <c r="A1187" s="115">
        <v>338630</v>
      </c>
      <c r="B1187" s="115" t="s">
        <v>109</v>
      </c>
      <c r="C1187" s="115" t="s">
        <v>137</v>
      </c>
      <c r="G1187" s="115" t="s">
        <v>136</v>
      </c>
      <c r="H1187" s="115" t="s">
        <v>136</v>
      </c>
      <c r="I1187" s="115" t="s">
        <v>134</v>
      </c>
      <c r="J1187" s="115" t="s">
        <v>134</v>
      </c>
      <c r="K1187" s="115" t="s">
        <v>136</v>
      </c>
      <c r="L1187" s="115" t="s">
        <v>134</v>
      </c>
      <c r="M1187" s="115" t="s">
        <v>134</v>
      </c>
      <c r="N1187" s="115" t="s">
        <v>134</v>
      </c>
      <c r="O1187" s="115" t="s">
        <v>134</v>
      </c>
    </row>
    <row r="1188" spans="1:15" x14ac:dyDescent="0.25">
      <c r="A1188" s="115">
        <v>338836</v>
      </c>
      <c r="B1188" s="115" t="s">
        <v>109</v>
      </c>
      <c r="C1188" s="115" t="s">
        <v>136</v>
      </c>
      <c r="E1188" s="115" t="s">
        <v>136</v>
      </c>
      <c r="F1188" s="115" t="s">
        <v>136</v>
      </c>
      <c r="I1188" s="115" t="s">
        <v>134</v>
      </c>
      <c r="J1188" s="115" t="s">
        <v>134</v>
      </c>
      <c r="K1188" s="115" t="s">
        <v>134</v>
      </c>
      <c r="L1188" s="115" t="s">
        <v>134</v>
      </c>
      <c r="M1188" s="115" t="s">
        <v>134</v>
      </c>
      <c r="N1188" s="115" t="s">
        <v>134</v>
      </c>
      <c r="O1188" s="115" t="s">
        <v>134</v>
      </c>
    </row>
    <row r="1189" spans="1:15" x14ac:dyDescent="0.25">
      <c r="A1189" s="115">
        <v>338850</v>
      </c>
      <c r="B1189" s="115" t="s">
        <v>109</v>
      </c>
      <c r="F1189" s="115" t="s">
        <v>137</v>
      </c>
      <c r="G1189" s="115" t="s">
        <v>137</v>
      </c>
      <c r="H1189" s="115" t="s">
        <v>137</v>
      </c>
      <c r="I1189" s="115" t="s">
        <v>134</v>
      </c>
      <c r="J1189" s="115" t="s">
        <v>137</v>
      </c>
      <c r="K1189" s="115" t="s">
        <v>137</v>
      </c>
      <c r="L1189" s="115" t="s">
        <v>137</v>
      </c>
      <c r="M1189" s="115" t="s">
        <v>136</v>
      </c>
      <c r="N1189" s="115" t="s">
        <v>134</v>
      </c>
      <c r="O1189" s="115" t="s">
        <v>134</v>
      </c>
    </row>
    <row r="1190" spans="1:15" x14ac:dyDescent="0.25">
      <c r="A1190" s="115">
        <v>338981</v>
      </c>
      <c r="B1190" s="115" t="s">
        <v>109</v>
      </c>
      <c r="C1190" s="115" t="s">
        <v>134</v>
      </c>
      <c r="E1190" s="115" t="s">
        <v>134</v>
      </c>
      <c r="F1190" s="115" t="s">
        <v>134</v>
      </c>
      <c r="G1190" s="115" t="s">
        <v>136</v>
      </c>
      <c r="J1190" s="115" t="s">
        <v>134</v>
      </c>
      <c r="K1190" s="115" t="s">
        <v>134</v>
      </c>
      <c r="L1190" s="115" t="s">
        <v>134</v>
      </c>
      <c r="M1190" s="115" t="s">
        <v>134</v>
      </c>
      <c r="N1190" s="115" t="s">
        <v>134</v>
      </c>
      <c r="O1190" s="115" t="s">
        <v>134</v>
      </c>
    </row>
    <row r="1191" spans="1:15" x14ac:dyDescent="0.25">
      <c r="A1191" s="115">
        <v>338605</v>
      </c>
      <c r="B1191" s="115" t="s">
        <v>109</v>
      </c>
      <c r="C1191" s="115" t="s">
        <v>136</v>
      </c>
      <c r="D1191" s="115" t="s">
        <v>136</v>
      </c>
      <c r="F1191" s="115" t="s">
        <v>134</v>
      </c>
      <c r="G1191" s="115" t="s">
        <v>134</v>
      </c>
      <c r="J1191" s="115" t="s">
        <v>136</v>
      </c>
      <c r="K1191" s="115" t="s">
        <v>134</v>
      </c>
      <c r="L1191" s="115" t="s">
        <v>134</v>
      </c>
      <c r="M1191" s="115" t="s">
        <v>136</v>
      </c>
      <c r="N1191" s="115" t="s">
        <v>134</v>
      </c>
      <c r="O1191" s="115" t="s">
        <v>134</v>
      </c>
    </row>
    <row r="1192" spans="1:15" x14ac:dyDescent="0.25">
      <c r="A1192" s="115">
        <v>338649</v>
      </c>
      <c r="B1192" s="115" t="s">
        <v>109</v>
      </c>
      <c r="E1192" s="115" t="s">
        <v>136</v>
      </c>
      <c r="F1192" s="115" t="s">
        <v>137</v>
      </c>
      <c r="G1192" s="115" t="s">
        <v>136</v>
      </c>
      <c r="H1192" s="115" t="s">
        <v>136</v>
      </c>
      <c r="J1192" s="115" t="s">
        <v>134</v>
      </c>
      <c r="K1192" s="115" t="s">
        <v>136</v>
      </c>
      <c r="L1192" s="115" t="s">
        <v>134</v>
      </c>
      <c r="M1192" s="115" t="s">
        <v>136</v>
      </c>
      <c r="N1192" s="115" t="s">
        <v>134</v>
      </c>
      <c r="O1192" s="115" t="s">
        <v>134</v>
      </c>
    </row>
    <row r="1193" spans="1:15" x14ac:dyDescent="0.25">
      <c r="A1193" s="115">
        <v>339105</v>
      </c>
      <c r="B1193" s="115" t="s">
        <v>109</v>
      </c>
      <c r="E1193" s="115" t="s">
        <v>137</v>
      </c>
      <c r="F1193" s="115" t="s">
        <v>137</v>
      </c>
      <c r="H1193" s="115" t="s">
        <v>137</v>
      </c>
      <c r="I1193" s="115" t="s">
        <v>136</v>
      </c>
      <c r="J1193" s="115" t="s">
        <v>134</v>
      </c>
      <c r="K1193" s="115" t="s">
        <v>134</v>
      </c>
      <c r="L1193" s="115" t="s">
        <v>134</v>
      </c>
      <c r="M1193" s="115" t="s">
        <v>134</v>
      </c>
      <c r="N1193" s="115" t="s">
        <v>134</v>
      </c>
      <c r="O1193" s="115" t="s">
        <v>134</v>
      </c>
    </row>
    <row r="1194" spans="1:15" x14ac:dyDescent="0.25">
      <c r="A1194" s="115">
        <v>339180</v>
      </c>
      <c r="B1194" s="115" t="s">
        <v>109</v>
      </c>
      <c r="C1194" s="115" t="s">
        <v>137</v>
      </c>
      <c r="E1194" s="115" t="s">
        <v>137</v>
      </c>
      <c r="G1194" s="115" t="s">
        <v>137</v>
      </c>
      <c r="I1194" s="115" t="s">
        <v>137</v>
      </c>
      <c r="J1194" s="115" t="s">
        <v>137</v>
      </c>
      <c r="K1194" s="115" t="s">
        <v>137</v>
      </c>
      <c r="L1194" s="115" t="s">
        <v>137</v>
      </c>
      <c r="M1194" s="115" t="s">
        <v>137</v>
      </c>
      <c r="N1194" s="115" t="s">
        <v>137</v>
      </c>
      <c r="O1194" s="115" t="s">
        <v>134</v>
      </c>
    </row>
    <row r="1195" spans="1:15" x14ac:dyDescent="0.25">
      <c r="A1195" s="115">
        <v>339214</v>
      </c>
      <c r="B1195" s="115" t="s">
        <v>109</v>
      </c>
      <c r="E1195" s="115" t="s">
        <v>136</v>
      </c>
      <c r="F1195" s="115" t="s">
        <v>136</v>
      </c>
      <c r="G1195" s="115" t="s">
        <v>136</v>
      </c>
      <c r="I1195" s="115" t="s">
        <v>136</v>
      </c>
      <c r="J1195" s="115" t="s">
        <v>134</v>
      </c>
      <c r="K1195" s="115" t="s">
        <v>134</v>
      </c>
      <c r="L1195" s="115" t="s">
        <v>134</v>
      </c>
      <c r="M1195" s="115" t="s">
        <v>134</v>
      </c>
      <c r="N1195" s="115" t="s">
        <v>134</v>
      </c>
      <c r="O1195" s="115" t="s">
        <v>134</v>
      </c>
    </row>
    <row r="1196" spans="1:15" x14ac:dyDescent="0.25">
      <c r="A1196" s="115">
        <v>339403</v>
      </c>
      <c r="B1196" s="115" t="s">
        <v>109</v>
      </c>
      <c r="C1196" s="115" t="s">
        <v>137</v>
      </c>
      <c r="D1196" s="115" t="s">
        <v>137</v>
      </c>
      <c r="F1196" s="115" t="s">
        <v>137</v>
      </c>
      <c r="G1196" s="115" t="s">
        <v>137</v>
      </c>
      <c r="J1196" s="115" t="s">
        <v>134</v>
      </c>
      <c r="K1196" s="115" t="s">
        <v>134</v>
      </c>
      <c r="L1196" s="115" t="s">
        <v>134</v>
      </c>
      <c r="M1196" s="115" t="s">
        <v>134</v>
      </c>
      <c r="N1196" s="115" t="s">
        <v>134</v>
      </c>
      <c r="O1196" s="115" t="s">
        <v>134</v>
      </c>
    </row>
    <row r="1197" spans="1:15" x14ac:dyDescent="0.25">
      <c r="A1197" s="115">
        <v>339404</v>
      </c>
      <c r="B1197" s="115" t="s">
        <v>109</v>
      </c>
      <c r="D1197" s="115" t="s">
        <v>136</v>
      </c>
      <c r="E1197" s="115" t="s">
        <v>136</v>
      </c>
      <c r="F1197" s="115" t="s">
        <v>136</v>
      </c>
      <c r="H1197" s="115" t="s">
        <v>136</v>
      </c>
      <c r="J1197" s="115" t="s">
        <v>134</v>
      </c>
      <c r="K1197" s="115" t="s">
        <v>134</v>
      </c>
      <c r="L1197" s="115" t="s">
        <v>134</v>
      </c>
      <c r="M1197" s="115" t="s">
        <v>136</v>
      </c>
      <c r="N1197" s="115" t="s">
        <v>136</v>
      </c>
      <c r="O1197" s="115" t="s">
        <v>134</v>
      </c>
    </row>
    <row r="1198" spans="1:15" x14ac:dyDescent="0.25">
      <c r="A1198" s="115">
        <v>339540</v>
      </c>
      <c r="B1198" s="115" t="s">
        <v>109</v>
      </c>
      <c r="D1198" s="115" t="s">
        <v>136</v>
      </c>
      <c r="E1198" s="115" t="s">
        <v>136</v>
      </c>
      <c r="G1198" s="115" t="s">
        <v>136</v>
      </c>
      <c r="H1198" s="115" t="s">
        <v>137</v>
      </c>
      <c r="J1198" s="115" t="s">
        <v>137</v>
      </c>
      <c r="K1198" s="115" t="s">
        <v>136</v>
      </c>
      <c r="L1198" s="115" t="s">
        <v>137</v>
      </c>
      <c r="M1198" s="115" t="s">
        <v>136</v>
      </c>
      <c r="N1198" s="115" t="s">
        <v>134</v>
      </c>
      <c r="O1198" s="115" t="s">
        <v>134</v>
      </c>
    </row>
    <row r="1199" spans="1:15" x14ac:dyDescent="0.25">
      <c r="A1199" s="115">
        <v>339800</v>
      </c>
      <c r="B1199" s="115" t="s">
        <v>109</v>
      </c>
      <c r="F1199" s="115" t="s">
        <v>136</v>
      </c>
      <c r="G1199" s="115" t="s">
        <v>136</v>
      </c>
      <c r="H1199" s="115" t="s">
        <v>136</v>
      </c>
      <c r="I1199" s="115" t="s">
        <v>136</v>
      </c>
      <c r="J1199" s="115" t="s">
        <v>134</v>
      </c>
      <c r="K1199" s="115" t="s">
        <v>134</v>
      </c>
      <c r="L1199" s="115" t="s">
        <v>134</v>
      </c>
      <c r="M1199" s="115" t="s">
        <v>134</v>
      </c>
      <c r="N1199" s="115" t="s">
        <v>134</v>
      </c>
      <c r="O1199" s="115" t="s">
        <v>134</v>
      </c>
    </row>
    <row r="1200" spans="1:15" x14ac:dyDescent="0.25">
      <c r="A1200" s="115">
        <v>339927</v>
      </c>
      <c r="B1200" s="115" t="s">
        <v>109</v>
      </c>
      <c r="D1200" s="115" t="s">
        <v>136</v>
      </c>
      <c r="F1200" s="115" t="s">
        <v>136</v>
      </c>
      <c r="G1200" s="115" t="s">
        <v>136</v>
      </c>
      <c r="I1200" s="115" t="s">
        <v>136</v>
      </c>
      <c r="J1200" s="115" t="s">
        <v>134</v>
      </c>
      <c r="K1200" s="115" t="s">
        <v>134</v>
      </c>
      <c r="L1200" s="115" t="s">
        <v>134</v>
      </c>
      <c r="M1200" s="115" t="s">
        <v>134</v>
      </c>
      <c r="N1200" s="115" t="s">
        <v>134</v>
      </c>
      <c r="O1200" s="115" t="s">
        <v>134</v>
      </c>
    </row>
    <row r="1201" spans="1:15" x14ac:dyDescent="0.25">
      <c r="A1201" s="115">
        <v>339987</v>
      </c>
      <c r="B1201" s="115" t="s">
        <v>109</v>
      </c>
      <c r="D1201" s="115" t="s">
        <v>136</v>
      </c>
      <c r="F1201" s="115" t="s">
        <v>136</v>
      </c>
      <c r="G1201" s="115" t="s">
        <v>136</v>
      </c>
      <c r="I1201" s="115" t="s">
        <v>136</v>
      </c>
      <c r="J1201" s="115" t="s">
        <v>134</v>
      </c>
      <c r="K1201" s="115" t="s">
        <v>134</v>
      </c>
      <c r="L1201" s="115" t="s">
        <v>134</v>
      </c>
      <c r="M1201" s="115" t="s">
        <v>134</v>
      </c>
      <c r="N1201" s="115" t="s">
        <v>134</v>
      </c>
      <c r="O1201" s="115" t="s">
        <v>134</v>
      </c>
    </row>
    <row r="1202" spans="1:15" x14ac:dyDescent="0.25">
      <c r="A1202" s="115">
        <v>339999</v>
      </c>
      <c r="B1202" s="115" t="s">
        <v>109</v>
      </c>
      <c r="D1202" s="115" t="s">
        <v>136</v>
      </c>
      <c r="F1202" s="115" t="s">
        <v>136</v>
      </c>
      <c r="H1202" s="115" t="s">
        <v>136</v>
      </c>
      <c r="I1202" s="115" t="s">
        <v>136</v>
      </c>
      <c r="J1202" s="115" t="s">
        <v>134</v>
      </c>
      <c r="K1202" s="115" t="s">
        <v>134</v>
      </c>
      <c r="L1202" s="115" t="s">
        <v>134</v>
      </c>
      <c r="M1202" s="115" t="s">
        <v>134</v>
      </c>
      <c r="N1202" s="115" t="s">
        <v>134</v>
      </c>
      <c r="O1202" s="115" t="s">
        <v>134</v>
      </c>
    </row>
    <row r="1203" spans="1:15" x14ac:dyDescent="0.25">
      <c r="A1203" s="115">
        <v>340046</v>
      </c>
      <c r="B1203" s="115" t="s">
        <v>109</v>
      </c>
      <c r="D1203" s="115" t="s">
        <v>136</v>
      </c>
      <c r="F1203" s="115" t="s">
        <v>136</v>
      </c>
      <c r="G1203" s="115" t="s">
        <v>136</v>
      </c>
      <c r="I1203" s="115" t="s">
        <v>136</v>
      </c>
      <c r="J1203" s="115" t="s">
        <v>134</v>
      </c>
      <c r="K1203" s="115" t="s">
        <v>134</v>
      </c>
      <c r="L1203" s="115" t="s">
        <v>134</v>
      </c>
      <c r="M1203" s="115" t="s">
        <v>134</v>
      </c>
      <c r="N1203" s="115" t="s">
        <v>134</v>
      </c>
      <c r="O1203" s="115" t="s">
        <v>134</v>
      </c>
    </row>
    <row r="1204" spans="1:15" x14ac:dyDescent="0.25">
      <c r="A1204" s="115">
        <v>340050</v>
      </c>
      <c r="B1204" s="115" t="s">
        <v>109</v>
      </c>
      <c r="C1204" s="115" t="s">
        <v>134</v>
      </c>
      <c r="D1204" s="115" t="s">
        <v>134</v>
      </c>
      <c r="G1204" s="115" t="s">
        <v>134</v>
      </c>
      <c r="H1204" s="115" t="s">
        <v>134</v>
      </c>
      <c r="J1204" s="115" t="s">
        <v>134</v>
      </c>
      <c r="K1204" s="115" t="s">
        <v>134</v>
      </c>
      <c r="L1204" s="115" t="s">
        <v>134</v>
      </c>
      <c r="M1204" s="115" t="s">
        <v>134</v>
      </c>
      <c r="N1204" s="115" t="s">
        <v>134</v>
      </c>
      <c r="O1204" s="115" t="s">
        <v>134</v>
      </c>
    </row>
    <row r="1205" spans="1:15" x14ac:dyDescent="0.25">
      <c r="A1205" s="115">
        <v>340070</v>
      </c>
      <c r="B1205" s="115" t="s">
        <v>109</v>
      </c>
      <c r="D1205" s="115" t="s">
        <v>134</v>
      </c>
      <c r="E1205" s="115" t="s">
        <v>136</v>
      </c>
      <c r="F1205" s="115" t="s">
        <v>136</v>
      </c>
      <c r="G1205" s="115" t="s">
        <v>134</v>
      </c>
      <c r="J1205" s="115" t="s">
        <v>134</v>
      </c>
      <c r="K1205" s="115" t="s">
        <v>134</v>
      </c>
      <c r="L1205" s="115" t="s">
        <v>134</v>
      </c>
      <c r="M1205" s="115" t="s">
        <v>134</v>
      </c>
      <c r="N1205" s="115" t="s">
        <v>134</v>
      </c>
      <c r="O1205" s="115" t="s">
        <v>134</v>
      </c>
    </row>
    <row r="1206" spans="1:15" x14ac:dyDescent="0.25">
      <c r="A1206" s="115">
        <v>338706</v>
      </c>
      <c r="B1206" s="115" t="s">
        <v>109</v>
      </c>
      <c r="D1206" s="115" t="s">
        <v>134</v>
      </c>
      <c r="E1206" s="115" t="s">
        <v>136</v>
      </c>
      <c r="F1206" s="115" t="s">
        <v>136</v>
      </c>
      <c r="H1206" s="115" t="s">
        <v>134</v>
      </c>
      <c r="I1206" s="115" t="s">
        <v>134</v>
      </c>
      <c r="J1206" s="115" t="s">
        <v>134</v>
      </c>
      <c r="K1206" s="115" t="s">
        <v>134</v>
      </c>
      <c r="L1206" s="115" t="s">
        <v>134</v>
      </c>
      <c r="M1206" s="115" t="s">
        <v>134</v>
      </c>
      <c r="N1206" s="115" t="s">
        <v>134</v>
      </c>
      <c r="O1206" s="115" t="s">
        <v>134</v>
      </c>
    </row>
    <row r="1207" spans="1:15" x14ac:dyDescent="0.25">
      <c r="A1207" s="115">
        <v>338502</v>
      </c>
      <c r="B1207" s="115" t="s">
        <v>109</v>
      </c>
      <c r="D1207" s="115" t="s">
        <v>137</v>
      </c>
      <c r="E1207" s="115" t="s">
        <v>137</v>
      </c>
      <c r="F1207" s="115" t="s">
        <v>137</v>
      </c>
      <c r="G1207" s="115" t="s">
        <v>137</v>
      </c>
      <c r="I1207" s="115" t="s">
        <v>137</v>
      </c>
      <c r="J1207" s="115" t="s">
        <v>136</v>
      </c>
      <c r="K1207" s="115" t="s">
        <v>136</v>
      </c>
      <c r="L1207" s="115" t="s">
        <v>136</v>
      </c>
      <c r="M1207" s="115" t="s">
        <v>136</v>
      </c>
      <c r="N1207" s="115" t="s">
        <v>136</v>
      </c>
      <c r="O1207" s="115" t="s">
        <v>134</v>
      </c>
    </row>
    <row r="1208" spans="1:15" x14ac:dyDescent="0.25">
      <c r="A1208" s="115">
        <v>338560</v>
      </c>
      <c r="B1208" s="115" t="s">
        <v>109</v>
      </c>
      <c r="E1208" s="115" t="s">
        <v>136</v>
      </c>
      <c r="F1208" s="115" t="s">
        <v>136</v>
      </c>
      <c r="G1208" s="115" t="s">
        <v>134</v>
      </c>
      <c r="H1208" s="115" t="s">
        <v>134</v>
      </c>
      <c r="I1208" s="115" t="s">
        <v>134</v>
      </c>
      <c r="J1208" s="115" t="s">
        <v>134</v>
      </c>
      <c r="K1208" s="115" t="s">
        <v>134</v>
      </c>
      <c r="L1208" s="115" t="s">
        <v>134</v>
      </c>
      <c r="M1208" s="115" t="s">
        <v>134</v>
      </c>
      <c r="N1208" s="115" t="s">
        <v>134</v>
      </c>
      <c r="O1208" s="115" t="s">
        <v>134</v>
      </c>
    </row>
    <row r="1209" spans="1:15" x14ac:dyDescent="0.25">
      <c r="A1209" s="115">
        <v>338586</v>
      </c>
      <c r="B1209" s="115" t="s">
        <v>109</v>
      </c>
      <c r="E1209" s="115" t="s">
        <v>136</v>
      </c>
      <c r="F1209" s="115" t="s">
        <v>136</v>
      </c>
      <c r="G1209" s="115" t="s">
        <v>136</v>
      </c>
      <c r="H1209" s="115" t="s">
        <v>136</v>
      </c>
      <c r="I1209" s="115" t="s">
        <v>136</v>
      </c>
      <c r="J1209" s="115" t="s">
        <v>134</v>
      </c>
      <c r="K1209" s="115" t="s">
        <v>134</v>
      </c>
      <c r="L1209" s="115" t="s">
        <v>134</v>
      </c>
      <c r="M1209" s="115" t="s">
        <v>134</v>
      </c>
      <c r="N1209" s="115" t="s">
        <v>134</v>
      </c>
      <c r="O1209" s="115" t="s">
        <v>134</v>
      </c>
    </row>
    <row r="1210" spans="1:15" x14ac:dyDescent="0.25">
      <c r="A1210" s="115">
        <v>338743</v>
      </c>
      <c r="B1210" s="115" t="s">
        <v>109</v>
      </c>
      <c r="C1210" s="115" t="s">
        <v>136</v>
      </c>
      <c r="E1210" s="115" t="s">
        <v>136</v>
      </c>
      <c r="F1210" s="115" t="s">
        <v>136</v>
      </c>
      <c r="G1210" s="115" t="s">
        <v>134</v>
      </c>
      <c r="I1210" s="115" t="s">
        <v>136</v>
      </c>
      <c r="J1210" s="115" t="s">
        <v>134</v>
      </c>
      <c r="K1210" s="115" t="s">
        <v>136</v>
      </c>
      <c r="L1210" s="115" t="s">
        <v>134</v>
      </c>
      <c r="M1210" s="115" t="s">
        <v>136</v>
      </c>
      <c r="N1210" s="115" t="s">
        <v>136</v>
      </c>
      <c r="O1210" s="115" t="s">
        <v>134</v>
      </c>
    </row>
    <row r="1211" spans="1:15" x14ac:dyDescent="0.25">
      <c r="A1211" s="115">
        <v>338778</v>
      </c>
      <c r="B1211" s="115" t="s">
        <v>109</v>
      </c>
      <c r="C1211" s="115" t="s">
        <v>136</v>
      </c>
      <c r="E1211" s="115" t="s">
        <v>136</v>
      </c>
      <c r="F1211" s="115" t="s">
        <v>136</v>
      </c>
      <c r="H1211" s="115" t="s">
        <v>136</v>
      </c>
      <c r="I1211" s="115" t="s">
        <v>136</v>
      </c>
      <c r="J1211" s="115" t="s">
        <v>134</v>
      </c>
      <c r="K1211" s="115" t="s">
        <v>134</v>
      </c>
      <c r="L1211" s="115" t="s">
        <v>134</v>
      </c>
      <c r="M1211" s="115" t="s">
        <v>134</v>
      </c>
      <c r="N1211" s="115" t="s">
        <v>134</v>
      </c>
      <c r="O1211" s="115" t="s">
        <v>134</v>
      </c>
    </row>
    <row r="1212" spans="1:15" x14ac:dyDescent="0.25">
      <c r="A1212" s="115">
        <v>338827</v>
      </c>
      <c r="B1212" s="115" t="s">
        <v>109</v>
      </c>
      <c r="C1212" s="115" t="s">
        <v>134</v>
      </c>
      <c r="E1212" s="115" t="s">
        <v>134</v>
      </c>
      <c r="F1212" s="115" t="s">
        <v>134</v>
      </c>
      <c r="H1212" s="115" t="s">
        <v>134</v>
      </c>
      <c r="I1212" s="115" t="s">
        <v>134</v>
      </c>
      <c r="J1212" s="115" t="s">
        <v>134</v>
      </c>
      <c r="K1212" s="115" t="s">
        <v>134</v>
      </c>
      <c r="L1212" s="115" t="s">
        <v>134</v>
      </c>
      <c r="M1212" s="115" t="s">
        <v>134</v>
      </c>
      <c r="N1212" s="115" t="s">
        <v>134</v>
      </c>
      <c r="O1212" s="115" t="s">
        <v>134</v>
      </c>
    </row>
    <row r="1213" spans="1:15" x14ac:dyDescent="0.25">
      <c r="A1213" s="115">
        <v>339064</v>
      </c>
      <c r="B1213" s="115" t="s">
        <v>109</v>
      </c>
      <c r="E1213" s="115" t="s">
        <v>136</v>
      </c>
      <c r="F1213" s="115" t="s">
        <v>136</v>
      </c>
      <c r="G1213" s="115" t="s">
        <v>136</v>
      </c>
      <c r="H1213" s="115" t="s">
        <v>136</v>
      </c>
      <c r="I1213" s="115" t="s">
        <v>136</v>
      </c>
      <c r="J1213" s="115" t="s">
        <v>134</v>
      </c>
      <c r="K1213" s="115" t="s">
        <v>134</v>
      </c>
      <c r="L1213" s="115" t="s">
        <v>134</v>
      </c>
      <c r="M1213" s="115" t="s">
        <v>134</v>
      </c>
      <c r="N1213" s="115" t="s">
        <v>134</v>
      </c>
      <c r="O1213" s="115" t="s">
        <v>134</v>
      </c>
    </row>
    <row r="1214" spans="1:15" x14ac:dyDescent="0.25">
      <c r="A1214" s="115">
        <v>339068</v>
      </c>
      <c r="B1214" s="115" t="s">
        <v>109</v>
      </c>
      <c r="D1214" s="115" t="s">
        <v>136</v>
      </c>
      <c r="E1214" s="115" t="s">
        <v>137</v>
      </c>
      <c r="F1214" s="115" t="s">
        <v>137</v>
      </c>
      <c r="G1214" s="115" t="s">
        <v>137</v>
      </c>
      <c r="I1214" s="115" t="s">
        <v>137</v>
      </c>
      <c r="J1214" s="115" t="s">
        <v>134</v>
      </c>
      <c r="K1214" s="115" t="s">
        <v>134</v>
      </c>
      <c r="L1214" s="115" t="s">
        <v>134</v>
      </c>
      <c r="M1214" s="115" t="s">
        <v>134</v>
      </c>
      <c r="N1214" s="115" t="s">
        <v>134</v>
      </c>
      <c r="O1214" s="115" t="s">
        <v>134</v>
      </c>
    </row>
    <row r="1215" spans="1:15" x14ac:dyDescent="0.25">
      <c r="A1215" s="115">
        <v>339072</v>
      </c>
      <c r="B1215" s="115" t="s">
        <v>109</v>
      </c>
      <c r="C1215" s="115" t="s">
        <v>136</v>
      </c>
      <c r="E1215" s="115" t="s">
        <v>137</v>
      </c>
      <c r="F1215" s="115" t="s">
        <v>136</v>
      </c>
      <c r="H1215" s="115" t="s">
        <v>137</v>
      </c>
      <c r="I1215" s="115" t="s">
        <v>136</v>
      </c>
      <c r="J1215" s="115" t="s">
        <v>137</v>
      </c>
      <c r="K1215" s="115" t="s">
        <v>134</v>
      </c>
      <c r="L1215" s="115" t="s">
        <v>136</v>
      </c>
      <c r="M1215" s="115" t="s">
        <v>136</v>
      </c>
      <c r="N1215" s="115" t="s">
        <v>134</v>
      </c>
      <c r="O1215" s="115" t="s">
        <v>134</v>
      </c>
    </row>
    <row r="1216" spans="1:15" x14ac:dyDescent="0.25">
      <c r="A1216" s="115">
        <v>339087</v>
      </c>
      <c r="B1216" s="115" t="s">
        <v>109</v>
      </c>
      <c r="C1216" s="115" t="s">
        <v>134</v>
      </c>
      <c r="F1216" s="115" t="s">
        <v>134</v>
      </c>
      <c r="G1216" s="115" t="s">
        <v>134</v>
      </c>
      <c r="H1216" s="115" t="s">
        <v>136</v>
      </c>
      <c r="I1216" s="115" t="s">
        <v>136</v>
      </c>
      <c r="J1216" s="115" t="s">
        <v>134</v>
      </c>
      <c r="K1216" s="115" t="s">
        <v>134</v>
      </c>
      <c r="L1216" s="115" t="s">
        <v>134</v>
      </c>
      <c r="M1216" s="115" t="s">
        <v>134</v>
      </c>
      <c r="N1216" s="115" t="s">
        <v>134</v>
      </c>
      <c r="O1216" s="115" t="s">
        <v>134</v>
      </c>
    </row>
    <row r="1217" spans="1:15" x14ac:dyDescent="0.25">
      <c r="A1217" s="115">
        <v>339167</v>
      </c>
      <c r="B1217" s="115" t="s">
        <v>109</v>
      </c>
      <c r="D1217" s="115" t="s">
        <v>136</v>
      </c>
      <c r="F1217" s="115" t="s">
        <v>136</v>
      </c>
      <c r="G1217" s="115" t="s">
        <v>136</v>
      </c>
      <c r="H1217" s="115" t="s">
        <v>136</v>
      </c>
      <c r="I1217" s="115" t="s">
        <v>136</v>
      </c>
      <c r="J1217" s="115" t="s">
        <v>134</v>
      </c>
      <c r="K1217" s="115" t="s">
        <v>134</v>
      </c>
      <c r="L1217" s="115" t="s">
        <v>134</v>
      </c>
      <c r="M1217" s="115" t="s">
        <v>134</v>
      </c>
      <c r="N1217" s="115" t="s">
        <v>134</v>
      </c>
      <c r="O1217" s="115" t="s">
        <v>134</v>
      </c>
    </row>
    <row r="1218" spans="1:15" x14ac:dyDescent="0.25">
      <c r="A1218" s="115">
        <v>339208</v>
      </c>
      <c r="B1218" s="115" t="s">
        <v>109</v>
      </c>
      <c r="D1218" s="115" t="s">
        <v>136</v>
      </c>
      <c r="F1218" s="115" t="s">
        <v>136</v>
      </c>
      <c r="G1218" s="115" t="s">
        <v>136</v>
      </c>
      <c r="H1218" s="115" t="s">
        <v>136</v>
      </c>
      <c r="I1218" s="115" t="s">
        <v>136</v>
      </c>
      <c r="J1218" s="115" t="s">
        <v>134</v>
      </c>
      <c r="K1218" s="115" t="s">
        <v>134</v>
      </c>
      <c r="L1218" s="115" t="s">
        <v>134</v>
      </c>
      <c r="M1218" s="115" t="s">
        <v>134</v>
      </c>
      <c r="N1218" s="115" t="s">
        <v>134</v>
      </c>
      <c r="O1218" s="115" t="s">
        <v>134</v>
      </c>
    </row>
    <row r="1219" spans="1:15" x14ac:dyDescent="0.25">
      <c r="A1219" s="115">
        <v>339218</v>
      </c>
      <c r="B1219" s="115" t="s">
        <v>109</v>
      </c>
      <c r="D1219" s="115" t="s">
        <v>134</v>
      </c>
      <c r="E1219" s="115" t="s">
        <v>136</v>
      </c>
      <c r="F1219" s="115" t="s">
        <v>136</v>
      </c>
      <c r="H1219" s="115" t="s">
        <v>134</v>
      </c>
      <c r="I1219" s="115" t="s">
        <v>136</v>
      </c>
      <c r="J1219" s="115" t="s">
        <v>134</v>
      </c>
      <c r="K1219" s="115" t="s">
        <v>134</v>
      </c>
      <c r="L1219" s="115" t="s">
        <v>134</v>
      </c>
      <c r="M1219" s="115" t="s">
        <v>134</v>
      </c>
      <c r="N1219" s="115" t="s">
        <v>134</v>
      </c>
      <c r="O1219" s="115" t="s">
        <v>134</v>
      </c>
    </row>
    <row r="1220" spans="1:15" x14ac:dyDescent="0.25">
      <c r="A1220" s="115">
        <v>339256</v>
      </c>
      <c r="B1220" s="115" t="s">
        <v>109</v>
      </c>
      <c r="C1220" s="115" t="s">
        <v>136</v>
      </c>
      <c r="E1220" s="115" t="s">
        <v>136</v>
      </c>
      <c r="F1220" s="115" t="s">
        <v>136</v>
      </c>
      <c r="H1220" s="115" t="s">
        <v>136</v>
      </c>
      <c r="I1220" s="115" t="s">
        <v>136</v>
      </c>
      <c r="J1220" s="115" t="s">
        <v>134</v>
      </c>
      <c r="K1220" s="115" t="s">
        <v>134</v>
      </c>
      <c r="L1220" s="115" t="s">
        <v>134</v>
      </c>
      <c r="M1220" s="115" t="s">
        <v>134</v>
      </c>
      <c r="N1220" s="115" t="s">
        <v>134</v>
      </c>
      <c r="O1220" s="115" t="s">
        <v>134</v>
      </c>
    </row>
    <row r="1221" spans="1:15" x14ac:dyDescent="0.25">
      <c r="A1221" s="115">
        <v>339413</v>
      </c>
      <c r="B1221" s="115" t="s">
        <v>109</v>
      </c>
      <c r="D1221" s="115" t="s">
        <v>134</v>
      </c>
      <c r="E1221" s="115" t="s">
        <v>134</v>
      </c>
      <c r="F1221" s="115" t="s">
        <v>134</v>
      </c>
      <c r="G1221" s="115" t="s">
        <v>136</v>
      </c>
      <c r="I1221" s="115" t="s">
        <v>136</v>
      </c>
      <c r="J1221" s="115" t="s">
        <v>137</v>
      </c>
      <c r="K1221" s="115" t="s">
        <v>136</v>
      </c>
      <c r="L1221" s="115" t="s">
        <v>134</v>
      </c>
      <c r="M1221" s="115" t="s">
        <v>134</v>
      </c>
      <c r="N1221" s="115" t="s">
        <v>137</v>
      </c>
      <c r="O1221" s="115" t="s">
        <v>134</v>
      </c>
    </row>
    <row r="1222" spans="1:15" x14ac:dyDescent="0.25">
      <c r="A1222" s="115">
        <v>339417</v>
      </c>
      <c r="B1222" s="115" t="s">
        <v>109</v>
      </c>
      <c r="D1222" s="115" t="s">
        <v>134</v>
      </c>
      <c r="F1222" s="115" t="s">
        <v>134</v>
      </c>
      <c r="G1222" s="115" t="s">
        <v>134</v>
      </c>
      <c r="H1222" s="115" t="s">
        <v>134</v>
      </c>
      <c r="I1222" s="115" t="s">
        <v>136</v>
      </c>
      <c r="J1222" s="115" t="s">
        <v>136</v>
      </c>
      <c r="K1222" s="115" t="s">
        <v>134</v>
      </c>
      <c r="L1222" s="115" t="s">
        <v>136</v>
      </c>
      <c r="M1222" s="115" t="s">
        <v>136</v>
      </c>
      <c r="N1222" s="115" t="s">
        <v>134</v>
      </c>
      <c r="O1222" s="115" t="s">
        <v>134</v>
      </c>
    </row>
    <row r="1223" spans="1:15" x14ac:dyDescent="0.25">
      <c r="A1223" s="115">
        <v>339571</v>
      </c>
      <c r="B1223" s="115" t="s">
        <v>109</v>
      </c>
      <c r="D1223" s="115" t="s">
        <v>137</v>
      </c>
      <c r="F1223" s="115" t="s">
        <v>136</v>
      </c>
      <c r="G1223" s="115" t="s">
        <v>134</v>
      </c>
      <c r="H1223" s="115" t="s">
        <v>136</v>
      </c>
      <c r="I1223" s="115" t="s">
        <v>134</v>
      </c>
      <c r="J1223" s="115" t="s">
        <v>136</v>
      </c>
      <c r="K1223" s="115" t="s">
        <v>136</v>
      </c>
      <c r="L1223" s="115" t="s">
        <v>136</v>
      </c>
      <c r="M1223" s="115" t="s">
        <v>134</v>
      </c>
      <c r="N1223" s="115" t="s">
        <v>134</v>
      </c>
      <c r="O1223" s="115" t="s">
        <v>134</v>
      </c>
    </row>
    <row r="1224" spans="1:15" x14ac:dyDescent="0.25">
      <c r="A1224" s="115">
        <v>339678</v>
      </c>
      <c r="B1224" s="115" t="s">
        <v>109</v>
      </c>
      <c r="C1224" s="115" t="s">
        <v>136</v>
      </c>
      <c r="E1224" s="115" t="s">
        <v>136</v>
      </c>
      <c r="F1224" s="115" t="s">
        <v>136</v>
      </c>
      <c r="G1224" s="115" t="s">
        <v>136</v>
      </c>
      <c r="H1224" s="115" t="s">
        <v>136</v>
      </c>
      <c r="J1224" s="115" t="s">
        <v>134</v>
      </c>
      <c r="K1224" s="115" t="s">
        <v>134</v>
      </c>
      <c r="L1224" s="115" t="s">
        <v>134</v>
      </c>
      <c r="M1224" s="115" t="s">
        <v>134</v>
      </c>
      <c r="N1224" s="115" t="s">
        <v>134</v>
      </c>
      <c r="O1224" s="115" t="s">
        <v>134</v>
      </c>
    </row>
    <row r="1225" spans="1:15" x14ac:dyDescent="0.25">
      <c r="A1225" s="115">
        <v>339885</v>
      </c>
      <c r="B1225" s="115" t="s">
        <v>109</v>
      </c>
      <c r="D1225" s="115" t="s">
        <v>136</v>
      </c>
      <c r="E1225" s="115" t="s">
        <v>136</v>
      </c>
      <c r="F1225" s="115" t="s">
        <v>136</v>
      </c>
      <c r="G1225" s="115" t="s">
        <v>134</v>
      </c>
      <c r="I1225" s="115" t="s">
        <v>136</v>
      </c>
      <c r="J1225" s="115" t="s">
        <v>134</v>
      </c>
      <c r="K1225" s="115" t="s">
        <v>134</v>
      </c>
      <c r="L1225" s="115" t="s">
        <v>134</v>
      </c>
      <c r="M1225" s="115" t="s">
        <v>134</v>
      </c>
      <c r="N1225" s="115" t="s">
        <v>134</v>
      </c>
      <c r="O1225" s="115" t="s">
        <v>134</v>
      </c>
    </row>
    <row r="1226" spans="1:15" x14ac:dyDescent="0.25">
      <c r="A1226" s="115">
        <v>339951</v>
      </c>
      <c r="B1226" s="115" t="s">
        <v>109</v>
      </c>
      <c r="C1226" s="115" t="s">
        <v>136</v>
      </c>
      <c r="D1226" s="115" t="s">
        <v>134</v>
      </c>
      <c r="E1226" s="115" t="s">
        <v>134</v>
      </c>
      <c r="F1226" s="115" t="s">
        <v>134</v>
      </c>
      <c r="G1226" s="115" t="s">
        <v>134</v>
      </c>
      <c r="J1226" s="115" t="s">
        <v>134</v>
      </c>
      <c r="K1226" s="115" t="s">
        <v>134</v>
      </c>
      <c r="L1226" s="115" t="s">
        <v>134</v>
      </c>
      <c r="M1226" s="115" t="s">
        <v>134</v>
      </c>
      <c r="N1226" s="115" t="s">
        <v>134</v>
      </c>
      <c r="O1226" s="115" t="s">
        <v>134</v>
      </c>
    </row>
    <row r="1227" spans="1:15" x14ac:dyDescent="0.25">
      <c r="A1227" s="115">
        <v>339956</v>
      </c>
      <c r="B1227" s="115" t="s">
        <v>109</v>
      </c>
      <c r="D1227" s="115" t="s">
        <v>136</v>
      </c>
      <c r="E1227" s="115" t="s">
        <v>136</v>
      </c>
      <c r="F1227" s="115" t="s">
        <v>136</v>
      </c>
      <c r="G1227" s="115" t="s">
        <v>136</v>
      </c>
      <c r="H1227" s="115" t="s">
        <v>136</v>
      </c>
      <c r="J1227" s="115" t="s">
        <v>134</v>
      </c>
      <c r="K1227" s="115" t="s">
        <v>134</v>
      </c>
      <c r="L1227" s="115" t="s">
        <v>134</v>
      </c>
      <c r="M1227" s="115" t="s">
        <v>134</v>
      </c>
      <c r="N1227" s="115" t="s">
        <v>134</v>
      </c>
      <c r="O1227" s="115" t="s">
        <v>134</v>
      </c>
    </row>
    <row r="1228" spans="1:15" x14ac:dyDescent="0.25">
      <c r="A1228" s="115">
        <v>340010</v>
      </c>
      <c r="B1228" s="115" t="s">
        <v>109</v>
      </c>
      <c r="C1228" s="115" t="s">
        <v>136</v>
      </c>
      <c r="D1228" s="115" t="s">
        <v>136</v>
      </c>
      <c r="E1228" s="115" t="s">
        <v>136</v>
      </c>
      <c r="F1228" s="115" t="s">
        <v>136</v>
      </c>
      <c r="G1228" s="115" t="s">
        <v>136</v>
      </c>
      <c r="J1228" s="115" t="s">
        <v>134</v>
      </c>
      <c r="K1228" s="115" t="s">
        <v>134</v>
      </c>
      <c r="L1228" s="115" t="s">
        <v>134</v>
      </c>
      <c r="M1228" s="115" t="s">
        <v>134</v>
      </c>
      <c r="N1228" s="115" t="s">
        <v>134</v>
      </c>
      <c r="O1228" s="115" t="s">
        <v>134</v>
      </c>
    </row>
    <row r="1229" spans="1:15" x14ac:dyDescent="0.25">
      <c r="A1229" s="115">
        <v>340023</v>
      </c>
      <c r="B1229" s="115" t="s">
        <v>109</v>
      </c>
      <c r="C1229" s="115" t="s">
        <v>136</v>
      </c>
      <c r="D1229" s="115" t="s">
        <v>136</v>
      </c>
      <c r="F1229" s="115" t="s">
        <v>136</v>
      </c>
      <c r="G1229" s="115" t="s">
        <v>136</v>
      </c>
      <c r="I1229" s="115" t="s">
        <v>136</v>
      </c>
      <c r="J1229" s="115" t="s">
        <v>134</v>
      </c>
      <c r="K1229" s="115" t="s">
        <v>134</v>
      </c>
      <c r="L1229" s="115" t="s">
        <v>134</v>
      </c>
      <c r="M1229" s="115" t="s">
        <v>134</v>
      </c>
      <c r="N1229" s="115" t="s">
        <v>134</v>
      </c>
      <c r="O1229" s="115" t="s">
        <v>134</v>
      </c>
    </row>
    <row r="1230" spans="1:15" x14ac:dyDescent="0.25">
      <c r="A1230" s="115">
        <v>340061</v>
      </c>
      <c r="B1230" s="115" t="s">
        <v>109</v>
      </c>
      <c r="D1230" s="115" t="s">
        <v>136</v>
      </c>
      <c r="F1230" s="115" t="s">
        <v>136</v>
      </c>
      <c r="G1230" s="115" t="s">
        <v>136</v>
      </c>
      <c r="H1230" s="115" t="s">
        <v>136</v>
      </c>
      <c r="I1230" s="115" t="s">
        <v>136</v>
      </c>
      <c r="J1230" s="115" t="s">
        <v>134</v>
      </c>
      <c r="K1230" s="115" t="s">
        <v>134</v>
      </c>
      <c r="L1230" s="115" t="s">
        <v>134</v>
      </c>
      <c r="M1230" s="115" t="s">
        <v>134</v>
      </c>
      <c r="N1230" s="115" t="s">
        <v>134</v>
      </c>
      <c r="O1230" s="115" t="s">
        <v>134</v>
      </c>
    </row>
    <row r="1231" spans="1:15" x14ac:dyDescent="0.25">
      <c r="A1231" s="115">
        <v>340090</v>
      </c>
      <c r="B1231" s="115" t="s">
        <v>109</v>
      </c>
      <c r="D1231" s="115" t="s">
        <v>134</v>
      </c>
      <c r="F1231" s="115" t="s">
        <v>136</v>
      </c>
      <c r="G1231" s="115" t="s">
        <v>136</v>
      </c>
      <c r="H1231" s="115" t="s">
        <v>134</v>
      </c>
      <c r="I1231" s="115" t="s">
        <v>134</v>
      </c>
      <c r="J1231" s="115" t="s">
        <v>134</v>
      </c>
      <c r="K1231" s="115" t="s">
        <v>134</v>
      </c>
      <c r="L1231" s="115" t="s">
        <v>134</v>
      </c>
      <c r="M1231" s="115" t="s">
        <v>134</v>
      </c>
      <c r="N1231" s="115" t="s">
        <v>134</v>
      </c>
      <c r="O1231" s="115" t="s">
        <v>134</v>
      </c>
    </row>
    <row r="1232" spans="1:15" x14ac:dyDescent="0.25">
      <c r="A1232" s="115">
        <v>340098</v>
      </c>
      <c r="B1232" s="115" t="s">
        <v>109</v>
      </c>
      <c r="D1232" s="115" t="s">
        <v>136</v>
      </c>
      <c r="E1232" s="115" t="s">
        <v>136</v>
      </c>
      <c r="F1232" s="115" t="s">
        <v>136</v>
      </c>
      <c r="G1232" s="115" t="s">
        <v>136</v>
      </c>
      <c r="H1232" s="115" t="s">
        <v>136</v>
      </c>
      <c r="J1232" s="115" t="s">
        <v>134</v>
      </c>
      <c r="K1232" s="115" t="s">
        <v>134</v>
      </c>
      <c r="L1232" s="115" t="s">
        <v>134</v>
      </c>
      <c r="M1232" s="115" t="s">
        <v>134</v>
      </c>
      <c r="N1232" s="115" t="s">
        <v>134</v>
      </c>
      <c r="O1232" s="115" t="s">
        <v>134</v>
      </c>
    </row>
    <row r="1233" spans="1:15" x14ac:dyDescent="0.25">
      <c r="A1233" s="115">
        <v>338594</v>
      </c>
      <c r="B1233" s="115" t="s">
        <v>109</v>
      </c>
      <c r="C1233" s="115" t="s">
        <v>134</v>
      </c>
      <c r="E1233" s="115" t="s">
        <v>134</v>
      </c>
      <c r="F1233" s="115" t="s">
        <v>136</v>
      </c>
      <c r="G1233" s="115" t="s">
        <v>134</v>
      </c>
      <c r="H1233" s="115" t="s">
        <v>136</v>
      </c>
      <c r="I1233" s="115" t="s">
        <v>136</v>
      </c>
      <c r="J1233" s="115" t="s">
        <v>134</v>
      </c>
      <c r="K1233" s="115" t="s">
        <v>134</v>
      </c>
      <c r="L1233" s="115" t="s">
        <v>134</v>
      </c>
      <c r="M1233" s="115" t="s">
        <v>134</v>
      </c>
      <c r="N1233" s="115" t="s">
        <v>134</v>
      </c>
      <c r="O1233" s="115" t="s">
        <v>134</v>
      </c>
    </row>
    <row r="1234" spans="1:15" x14ac:dyDescent="0.25">
      <c r="A1234" s="115">
        <v>338519</v>
      </c>
      <c r="B1234" s="115" t="s">
        <v>109</v>
      </c>
      <c r="C1234" s="115" t="s">
        <v>136</v>
      </c>
      <c r="D1234" s="115" t="s">
        <v>134</v>
      </c>
      <c r="E1234" s="115" t="s">
        <v>136</v>
      </c>
      <c r="F1234" s="115" t="s">
        <v>136</v>
      </c>
      <c r="G1234" s="115" t="s">
        <v>136</v>
      </c>
      <c r="I1234" s="115" t="s">
        <v>136</v>
      </c>
      <c r="J1234" s="115" t="s">
        <v>134</v>
      </c>
      <c r="K1234" s="115" t="s">
        <v>134</v>
      </c>
      <c r="L1234" s="115" t="s">
        <v>134</v>
      </c>
      <c r="M1234" s="115" t="s">
        <v>134</v>
      </c>
      <c r="N1234" s="115" t="s">
        <v>134</v>
      </c>
      <c r="O1234" s="115" t="s">
        <v>134</v>
      </c>
    </row>
    <row r="1235" spans="1:15" x14ac:dyDescent="0.25">
      <c r="A1235" s="115">
        <v>338550</v>
      </c>
      <c r="B1235" s="115" t="s">
        <v>109</v>
      </c>
      <c r="D1235" s="115" t="s">
        <v>136</v>
      </c>
      <c r="E1235" s="115" t="s">
        <v>136</v>
      </c>
      <c r="F1235" s="115" t="s">
        <v>136</v>
      </c>
      <c r="G1235" s="115" t="s">
        <v>134</v>
      </c>
      <c r="H1235" s="115" t="s">
        <v>134</v>
      </c>
      <c r="I1235" s="115" t="s">
        <v>136</v>
      </c>
      <c r="J1235" s="115" t="s">
        <v>134</v>
      </c>
      <c r="K1235" s="115" t="s">
        <v>134</v>
      </c>
      <c r="L1235" s="115" t="s">
        <v>134</v>
      </c>
      <c r="M1235" s="115" t="s">
        <v>134</v>
      </c>
      <c r="N1235" s="115" t="s">
        <v>134</v>
      </c>
      <c r="O1235" s="115" t="s">
        <v>134</v>
      </c>
    </row>
    <row r="1236" spans="1:15" x14ac:dyDescent="0.25">
      <c r="A1236" s="115">
        <v>338576</v>
      </c>
      <c r="B1236" s="115" t="s">
        <v>109</v>
      </c>
      <c r="C1236" s="115" t="s">
        <v>136</v>
      </c>
      <c r="D1236" s="115" t="s">
        <v>134</v>
      </c>
      <c r="E1236" s="115" t="s">
        <v>134</v>
      </c>
      <c r="F1236" s="115" t="s">
        <v>136</v>
      </c>
      <c r="G1236" s="115" t="s">
        <v>134</v>
      </c>
      <c r="I1236" s="115" t="s">
        <v>134</v>
      </c>
      <c r="J1236" s="115" t="s">
        <v>134</v>
      </c>
      <c r="K1236" s="115" t="s">
        <v>134</v>
      </c>
      <c r="L1236" s="115" t="s">
        <v>134</v>
      </c>
      <c r="M1236" s="115" t="s">
        <v>134</v>
      </c>
      <c r="N1236" s="115" t="s">
        <v>134</v>
      </c>
      <c r="O1236" s="115" t="s">
        <v>134</v>
      </c>
    </row>
    <row r="1237" spans="1:15" x14ac:dyDescent="0.25">
      <c r="A1237" s="115">
        <v>338648</v>
      </c>
      <c r="B1237" s="115" t="s">
        <v>109</v>
      </c>
      <c r="D1237" s="115" t="s">
        <v>136</v>
      </c>
      <c r="E1237" s="115" t="s">
        <v>136</v>
      </c>
      <c r="F1237" s="115" t="s">
        <v>136</v>
      </c>
      <c r="G1237" s="115" t="s">
        <v>134</v>
      </c>
      <c r="H1237" s="115" t="s">
        <v>134</v>
      </c>
      <c r="I1237" s="115" t="s">
        <v>136</v>
      </c>
      <c r="J1237" s="115" t="s">
        <v>134</v>
      </c>
      <c r="K1237" s="115" t="s">
        <v>134</v>
      </c>
      <c r="L1237" s="115" t="s">
        <v>134</v>
      </c>
      <c r="M1237" s="115" t="s">
        <v>134</v>
      </c>
      <c r="N1237" s="115" t="s">
        <v>134</v>
      </c>
      <c r="O1237" s="115" t="s">
        <v>134</v>
      </c>
    </row>
    <row r="1238" spans="1:15" x14ac:dyDescent="0.25">
      <c r="A1238" s="115">
        <v>338655</v>
      </c>
      <c r="B1238" s="115" t="s">
        <v>109</v>
      </c>
      <c r="C1238" s="115" t="s">
        <v>137</v>
      </c>
      <c r="E1238" s="115" t="s">
        <v>137</v>
      </c>
      <c r="F1238" s="115" t="s">
        <v>137</v>
      </c>
      <c r="G1238" s="115" t="s">
        <v>137</v>
      </c>
      <c r="H1238" s="115" t="s">
        <v>137</v>
      </c>
      <c r="I1238" s="115" t="s">
        <v>137</v>
      </c>
      <c r="J1238" s="115" t="s">
        <v>134</v>
      </c>
      <c r="K1238" s="115" t="s">
        <v>134</v>
      </c>
      <c r="L1238" s="115" t="s">
        <v>134</v>
      </c>
      <c r="M1238" s="115" t="s">
        <v>134</v>
      </c>
      <c r="N1238" s="115" t="s">
        <v>134</v>
      </c>
      <c r="O1238" s="115" t="s">
        <v>134</v>
      </c>
    </row>
    <row r="1239" spans="1:15" x14ac:dyDescent="0.25">
      <c r="A1239" s="115">
        <v>338666</v>
      </c>
      <c r="B1239" s="115" t="s">
        <v>109</v>
      </c>
      <c r="C1239" s="115" t="s">
        <v>136</v>
      </c>
      <c r="D1239" s="115" t="s">
        <v>134</v>
      </c>
      <c r="E1239" s="115" t="s">
        <v>134</v>
      </c>
      <c r="G1239" s="115" t="s">
        <v>136</v>
      </c>
      <c r="H1239" s="115" t="s">
        <v>136</v>
      </c>
      <c r="I1239" s="115" t="s">
        <v>136</v>
      </c>
      <c r="J1239" s="115" t="s">
        <v>134</v>
      </c>
      <c r="K1239" s="115" t="s">
        <v>134</v>
      </c>
      <c r="L1239" s="115" t="s">
        <v>134</v>
      </c>
      <c r="M1239" s="115" t="s">
        <v>134</v>
      </c>
      <c r="N1239" s="115" t="s">
        <v>134</v>
      </c>
      <c r="O1239" s="115" t="s">
        <v>134</v>
      </c>
    </row>
    <row r="1240" spans="1:15" x14ac:dyDescent="0.25">
      <c r="A1240" s="115">
        <v>338691</v>
      </c>
      <c r="B1240" s="115" t="s">
        <v>109</v>
      </c>
      <c r="D1240" s="115" t="s">
        <v>136</v>
      </c>
      <c r="E1240" s="115" t="s">
        <v>136</v>
      </c>
      <c r="F1240" s="115" t="s">
        <v>136</v>
      </c>
      <c r="G1240" s="115" t="s">
        <v>136</v>
      </c>
      <c r="H1240" s="115" t="s">
        <v>136</v>
      </c>
      <c r="I1240" s="115" t="s">
        <v>136</v>
      </c>
      <c r="J1240" s="115" t="s">
        <v>134</v>
      </c>
      <c r="K1240" s="115" t="s">
        <v>134</v>
      </c>
      <c r="L1240" s="115" t="s">
        <v>134</v>
      </c>
      <c r="M1240" s="115" t="s">
        <v>134</v>
      </c>
      <c r="N1240" s="115" t="s">
        <v>134</v>
      </c>
      <c r="O1240" s="115" t="s">
        <v>134</v>
      </c>
    </row>
    <row r="1241" spans="1:15" x14ac:dyDescent="0.25">
      <c r="A1241" s="115">
        <v>338694</v>
      </c>
      <c r="B1241" s="115" t="s">
        <v>109</v>
      </c>
      <c r="D1241" s="115" t="s">
        <v>136</v>
      </c>
      <c r="E1241" s="115" t="s">
        <v>136</v>
      </c>
      <c r="F1241" s="115" t="s">
        <v>136</v>
      </c>
      <c r="G1241" s="115" t="s">
        <v>136</v>
      </c>
      <c r="H1241" s="115" t="s">
        <v>134</v>
      </c>
      <c r="I1241" s="115" t="s">
        <v>134</v>
      </c>
      <c r="J1241" s="115" t="s">
        <v>134</v>
      </c>
      <c r="K1241" s="115" t="s">
        <v>134</v>
      </c>
      <c r="L1241" s="115" t="s">
        <v>134</v>
      </c>
      <c r="M1241" s="115" t="s">
        <v>134</v>
      </c>
      <c r="N1241" s="115" t="s">
        <v>134</v>
      </c>
      <c r="O1241" s="115" t="s">
        <v>134</v>
      </c>
    </row>
    <row r="1242" spans="1:15" x14ac:dyDescent="0.25">
      <c r="A1242" s="115">
        <v>338805</v>
      </c>
      <c r="B1242" s="115" t="s">
        <v>109</v>
      </c>
      <c r="C1242" s="115" t="s">
        <v>136</v>
      </c>
      <c r="D1242" s="115" t="s">
        <v>136</v>
      </c>
      <c r="F1242" s="115" t="s">
        <v>136</v>
      </c>
      <c r="G1242" s="115" t="s">
        <v>134</v>
      </c>
      <c r="H1242" s="115" t="s">
        <v>134</v>
      </c>
      <c r="I1242" s="115" t="s">
        <v>134</v>
      </c>
      <c r="J1242" s="115" t="s">
        <v>134</v>
      </c>
      <c r="K1242" s="115" t="s">
        <v>134</v>
      </c>
      <c r="L1242" s="115" t="s">
        <v>134</v>
      </c>
      <c r="M1242" s="115" t="s">
        <v>134</v>
      </c>
      <c r="N1242" s="115" t="s">
        <v>134</v>
      </c>
      <c r="O1242" s="115" t="s">
        <v>134</v>
      </c>
    </row>
    <row r="1243" spans="1:15" x14ac:dyDescent="0.25">
      <c r="A1243" s="115">
        <v>338866</v>
      </c>
      <c r="B1243" s="115" t="s">
        <v>109</v>
      </c>
      <c r="C1243" s="115" t="s">
        <v>136</v>
      </c>
      <c r="D1243" s="115" t="s">
        <v>136</v>
      </c>
      <c r="E1243" s="115" t="s">
        <v>136</v>
      </c>
      <c r="F1243" s="115" t="s">
        <v>136</v>
      </c>
      <c r="G1243" s="115" t="s">
        <v>136</v>
      </c>
      <c r="H1243" s="115" t="s">
        <v>136</v>
      </c>
      <c r="J1243" s="115" t="s">
        <v>134</v>
      </c>
      <c r="K1243" s="115" t="s">
        <v>134</v>
      </c>
      <c r="L1243" s="115" t="s">
        <v>134</v>
      </c>
      <c r="M1243" s="115" t="s">
        <v>134</v>
      </c>
      <c r="N1243" s="115" t="s">
        <v>134</v>
      </c>
      <c r="O1243" s="115" t="s">
        <v>134</v>
      </c>
    </row>
    <row r="1244" spans="1:15" x14ac:dyDescent="0.25">
      <c r="A1244" s="115">
        <v>339017</v>
      </c>
      <c r="B1244" s="115" t="s">
        <v>109</v>
      </c>
      <c r="C1244" s="115" t="s">
        <v>136</v>
      </c>
      <c r="D1244" s="115" t="s">
        <v>134</v>
      </c>
      <c r="E1244" s="115" t="s">
        <v>136</v>
      </c>
      <c r="F1244" s="115" t="s">
        <v>137</v>
      </c>
      <c r="G1244" s="115" t="s">
        <v>136</v>
      </c>
      <c r="I1244" s="115" t="s">
        <v>137</v>
      </c>
      <c r="J1244" s="115" t="s">
        <v>136</v>
      </c>
      <c r="K1244" s="115" t="s">
        <v>134</v>
      </c>
      <c r="L1244" s="115" t="s">
        <v>134</v>
      </c>
      <c r="M1244" s="115" t="s">
        <v>134</v>
      </c>
      <c r="N1244" s="115" t="s">
        <v>136</v>
      </c>
      <c r="O1244" s="115" t="s">
        <v>134</v>
      </c>
    </row>
    <row r="1245" spans="1:15" x14ac:dyDescent="0.25">
      <c r="A1245" s="115">
        <v>339020</v>
      </c>
      <c r="B1245" s="115" t="s">
        <v>109</v>
      </c>
      <c r="D1245" s="115" t="s">
        <v>136</v>
      </c>
      <c r="E1245" s="115" t="s">
        <v>136</v>
      </c>
      <c r="F1245" s="115" t="s">
        <v>136</v>
      </c>
      <c r="G1245" s="115" t="s">
        <v>136</v>
      </c>
      <c r="H1245" s="115" t="s">
        <v>134</v>
      </c>
      <c r="I1245" s="115" t="s">
        <v>134</v>
      </c>
      <c r="J1245" s="115" t="s">
        <v>134</v>
      </c>
      <c r="K1245" s="115" t="s">
        <v>134</v>
      </c>
      <c r="L1245" s="115" t="s">
        <v>134</v>
      </c>
      <c r="M1245" s="115" t="s">
        <v>134</v>
      </c>
      <c r="N1245" s="115" t="s">
        <v>134</v>
      </c>
      <c r="O1245" s="115" t="s">
        <v>134</v>
      </c>
    </row>
    <row r="1246" spans="1:15" x14ac:dyDescent="0.25">
      <c r="A1246" s="115">
        <v>339021</v>
      </c>
      <c r="B1246" s="115" t="s">
        <v>109</v>
      </c>
      <c r="D1246" s="115" t="s">
        <v>136</v>
      </c>
      <c r="E1246" s="115" t="s">
        <v>137</v>
      </c>
      <c r="F1246" s="115" t="s">
        <v>137</v>
      </c>
      <c r="G1246" s="115" t="s">
        <v>134</v>
      </c>
      <c r="H1246" s="115" t="s">
        <v>137</v>
      </c>
      <c r="I1246" s="115" t="s">
        <v>134</v>
      </c>
      <c r="J1246" s="115" t="s">
        <v>134</v>
      </c>
      <c r="K1246" s="115" t="s">
        <v>134</v>
      </c>
      <c r="L1246" s="115" t="s">
        <v>134</v>
      </c>
      <c r="M1246" s="115" t="s">
        <v>134</v>
      </c>
      <c r="N1246" s="115" t="s">
        <v>134</v>
      </c>
      <c r="O1246" s="115" t="s">
        <v>134</v>
      </c>
    </row>
    <row r="1247" spans="1:15" x14ac:dyDescent="0.25">
      <c r="A1247" s="115">
        <v>339029</v>
      </c>
      <c r="B1247" s="115" t="s">
        <v>109</v>
      </c>
      <c r="C1247" s="115" t="s">
        <v>136</v>
      </c>
      <c r="D1247" s="115" t="s">
        <v>136</v>
      </c>
      <c r="E1247" s="115" t="s">
        <v>136</v>
      </c>
      <c r="G1247" s="115" t="s">
        <v>136</v>
      </c>
      <c r="H1247" s="115" t="s">
        <v>136</v>
      </c>
      <c r="I1247" s="115" t="s">
        <v>136</v>
      </c>
      <c r="J1247" s="115" t="s">
        <v>134</v>
      </c>
      <c r="K1247" s="115" t="s">
        <v>134</v>
      </c>
      <c r="L1247" s="115" t="s">
        <v>134</v>
      </c>
      <c r="M1247" s="115" t="s">
        <v>134</v>
      </c>
      <c r="N1247" s="115" t="s">
        <v>134</v>
      </c>
      <c r="O1247" s="115" t="s">
        <v>134</v>
      </c>
    </row>
    <row r="1248" spans="1:15" x14ac:dyDescent="0.25">
      <c r="A1248" s="115">
        <v>339244</v>
      </c>
      <c r="B1248" s="115" t="s">
        <v>109</v>
      </c>
      <c r="C1248" s="115" t="s">
        <v>136</v>
      </c>
      <c r="D1248" s="115" t="s">
        <v>134</v>
      </c>
      <c r="E1248" s="115" t="s">
        <v>134</v>
      </c>
      <c r="F1248" s="115" t="s">
        <v>136</v>
      </c>
      <c r="G1248" s="115" t="s">
        <v>136</v>
      </c>
      <c r="H1248" s="115" t="s">
        <v>136</v>
      </c>
      <c r="I1248" s="115" t="s">
        <v>136</v>
      </c>
      <c r="K1248" s="115" t="s">
        <v>136</v>
      </c>
      <c r="L1248" s="115" t="s">
        <v>136</v>
      </c>
      <c r="M1248" s="115" t="s">
        <v>137</v>
      </c>
      <c r="N1248" s="115" t="s">
        <v>136</v>
      </c>
      <c r="O1248" s="115" t="s">
        <v>134</v>
      </c>
    </row>
    <row r="1249" spans="1:15" x14ac:dyDescent="0.25">
      <c r="A1249" s="115">
        <v>339268</v>
      </c>
      <c r="B1249" s="115" t="s">
        <v>109</v>
      </c>
      <c r="C1249" s="115" t="s">
        <v>134</v>
      </c>
      <c r="D1249" s="115" t="s">
        <v>134</v>
      </c>
      <c r="E1249" s="115" t="s">
        <v>136</v>
      </c>
      <c r="F1249" s="115" t="s">
        <v>134</v>
      </c>
      <c r="G1249" s="115" t="s">
        <v>134</v>
      </c>
      <c r="H1249" s="115" t="s">
        <v>134</v>
      </c>
      <c r="J1249" s="115" t="s">
        <v>134</v>
      </c>
      <c r="K1249" s="115" t="s">
        <v>134</v>
      </c>
      <c r="L1249" s="115" t="s">
        <v>134</v>
      </c>
      <c r="M1249" s="115" t="s">
        <v>134</v>
      </c>
      <c r="N1249" s="115" t="s">
        <v>134</v>
      </c>
      <c r="O1249" s="115" t="s">
        <v>134</v>
      </c>
    </row>
    <row r="1250" spans="1:15" x14ac:dyDescent="0.25">
      <c r="A1250" s="115">
        <v>339344</v>
      </c>
      <c r="B1250" s="115" t="s">
        <v>109</v>
      </c>
      <c r="C1250" s="115" t="s">
        <v>136</v>
      </c>
      <c r="D1250" s="115" t="s">
        <v>136</v>
      </c>
      <c r="E1250" s="115" t="s">
        <v>136</v>
      </c>
      <c r="G1250" s="115" t="s">
        <v>136</v>
      </c>
      <c r="H1250" s="115" t="s">
        <v>136</v>
      </c>
      <c r="I1250" s="115" t="s">
        <v>134</v>
      </c>
      <c r="J1250" s="115" t="s">
        <v>134</v>
      </c>
      <c r="K1250" s="115" t="s">
        <v>134</v>
      </c>
      <c r="L1250" s="115" t="s">
        <v>134</v>
      </c>
      <c r="M1250" s="115" t="s">
        <v>134</v>
      </c>
      <c r="N1250" s="115" t="s">
        <v>134</v>
      </c>
      <c r="O1250" s="115" t="s">
        <v>134</v>
      </c>
    </row>
    <row r="1251" spans="1:15" x14ac:dyDescent="0.25">
      <c r="A1251" s="115">
        <v>339396</v>
      </c>
      <c r="B1251" s="115" t="s">
        <v>109</v>
      </c>
      <c r="C1251" s="115" t="s">
        <v>136</v>
      </c>
      <c r="E1251" s="115" t="s">
        <v>136</v>
      </c>
      <c r="F1251" s="115" t="s">
        <v>134</v>
      </c>
      <c r="G1251" s="115" t="s">
        <v>134</v>
      </c>
      <c r="H1251" s="115" t="s">
        <v>134</v>
      </c>
      <c r="I1251" s="115" t="s">
        <v>134</v>
      </c>
      <c r="J1251" s="115" t="s">
        <v>134</v>
      </c>
      <c r="K1251" s="115" t="s">
        <v>134</v>
      </c>
      <c r="L1251" s="115" t="s">
        <v>134</v>
      </c>
      <c r="M1251" s="115" t="s">
        <v>134</v>
      </c>
      <c r="N1251" s="115" t="s">
        <v>134</v>
      </c>
      <c r="O1251" s="115" t="s">
        <v>134</v>
      </c>
    </row>
    <row r="1252" spans="1:15" x14ac:dyDescent="0.25">
      <c r="A1252" s="115">
        <v>339432</v>
      </c>
      <c r="B1252" s="115" t="s">
        <v>109</v>
      </c>
      <c r="C1252" s="115" t="s">
        <v>136</v>
      </c>
      <c r="E1252" s="115" t="s">
        <v>136</v>
      </c>
      <c r="F1252" s="115" t="s">
        <v>134</v>
      </c>
      <c r="G1252" s="115" t="s">
        <v>134</v>
      </c>
      <c r="H1252" s="115" t="s">
        <v>134</v>
      </c>
      <c r="I1252" s="115" t="s">
        <v>134</v>
      </c>
      <c r="J1252" s="115" t="s">
        <v>134</v>
      </c>
      <c r="K1252" s="115" t="s">
        <v>134</v>
      </c>
      <c r="L1252" s="115" t="s">
        <v>134</v>
      </c>
      <c r="M1252" s="115" t="s">
        <v>134</v>
      </c>
      <c r="N1252" s="115" t="s">
        <v>134</v>
      </c>
      <c r="O1252" s="115" t="s">
        <v>134</v>
      </c>
    </row>
    <row r="1253" spans="1:15" x14ac:dyDescent="0.25">
      <c r="A1253" s="115">
        <v>339441</v>
      </c>
      <c r="B1253" s="115" t="s">
        <v>109</v>
      </c>
      <c r="D1253" s="115" t="s">
        <v>136</v>
      </c>
      <c r="E1253" s="115" t="s">
        <v>136</v>
      </c>
      <c r="F1253" s="115" t="s">
        <v>134</v>
      </c>
      <c r="G1253" s="115" t="s">
        <v>136</v>
      </c>
      <c r="H1253" s="115" t="s">
        <v>136</v>
      </c>
      <c r="I1253" s="115" t="s">
        <v>136</v>
      </c>
      <c r="J1253" s="115" t="s">
        <v>134</v>
      </c>
      <c r="K1253" s="115" t="s">
        <v>134</v>
      </c>
      <c r="L1253" s="115" t="s">
        <v>134</v>
      </c>
      <c r="M1253" s="115" t="s">
        <v>134</v>
      </c>
      <c r="N1253" s="115" t="s">
        <v>134</v>
      </c>
      <c r="O1253" s="115" t="s">
        <v>134</v>
      </c>
    </row>
    <row r="1254" spans="1:15" x14ac:dyDescent="0.25">
      <c r="A1254" s="115">
        <v>339455</v>
      </c>
      <c r="B1254" s="115" t="s">
        <v>109</v>
      </c>
      <c r="C1254" s="115" t="s">
        <v>136</v>
      </c>
      <c r="D1254" s="115" t="s">
        <v>136</v>
      </c>
      <c r="F1254" s="115" t="s">
        <v>136</v>
      </c>
      <c r="G1254" s="115" t="s">
        <v>136</v>
      </c>
      <c r="H1254" s="115" t="s">
        <v>136</v>
      </c>
      <c r="I1254" s="115" t="s">
        <v>136</v>
      </c>
      <c r="J1254" s="115" t="s">
        <v>134</v>
      </c>
      <c r="K1254" s="115" t="s">
        <v>134</v>
      </c>
      <c r="L1254" s="115" t="s">
        <v>134</v>
      </c>
      <c r="M1254" s="115" t="s">
        <v>134</v>
      </c>
      <c r="N1254" s="115" t="s">
        <v>134</v>
      </c>
      <c r="O1254" s="115" t="s">
        <v>134</v>
      </c>
    </row>
    <row r="1255" spans="1:15" x14ac:dyDescent="0.25">
      <c r="A1255" s="115">
        <v>339493</v>
      </c>
      <c r="B1255" s="115" t="s">
        <v>109</v>
      </c>
      <c r="C1255" s="115" t="s">
        <v>136</v>
      </c>
      <c r="D1255" s="115" t="s">
        <v>134</v>
      </c>
      <c r="E1255" s="115" t="s">
        <v>134</v>
      </c>
      <c r="F1255" s="115" t="s">
        <v>134</v>
      </c>
      <c r="G1255" s="115" t="s">
        <v>136</v>
      </c>
      <c r="H1255" s="115" t="s">
        <v>136</v>
      </c>
      <c r="J1255" s="115" t="s">
        <v>134</v>
      </c>
      <c r="K1255" s="115" t="s">
        <v>134</v>
      </c>
      <c r="L1255" s="115" t="s">
        <v>136</v>
      </c>
      <c r="M1255" s="115" t="s">
        <v>134</v>
      </c>
      <c r="N1255" s="115" t="s">
        <v>136</v>
      </c>
      <c r="O1255" s="115" t="s">
        <v>134</v>
      </c>
    </row>
    <row r="1256" spans="1:15" x14ac:dyDescent="0.25">
      <c r="A1256" s="115">
        <v>339494</v>
      </c>
      <c r="B1256" s="115" t="s">
        <v>109</v>
      </c>
      <c r="C1256" s="115" t="s">
        <v>136</v>
      </c>
      <c r="E1256" s="115" t="s">
        <v>136</v>
      </c>
      <c r="F1256" s="115" t="s">
        <v>134</v>
      </c>
      <c r="G1256" s="115" t="s">
        <v>137</v>
      </c>
      <c r="H1256" s="115" t="s">
        <v>137</v>
      </c>
      <c r="I1256" s="115" t="s">
        <v>137</v>
      </c>
      <c r="J1256" s="115" t="s">
        <v>134</v>
      </c>
      <c r="K1256" s="115" t="s">
        <v>134</v>
      </c>
      <c r="L1256" s="115" t="s">
        <v>134</v>
      </c>
      <c r="M1256" s="115" t="s">
        <v>134</v>
      </c>
      <c r="N1256" s="115" t="s">
        <v>134</v>
      </c>
      <c r="O1256" s="115" t="s">
        <v>134</v>
      </c>
    </row>
    <row r="1257" spans="1:15" x14ac:dyDescent="0.25">
      <c r="A1257" s="115">
        <v>339497</v>
      </c>
      <c r="B1257" s="115" t="s">
        <v>109</v>
      </c>
      <c r="D1257" s="115" t="s">
        <v>137</v>
      </c>
      <c r="E1257" s="115" t="s">
        <v>134</v>
      </c>
      <c r="F1257" s="115" t="s">
        <v>134</v>
      </c>
      <c r="G1257" s="115" t="s">
        <v>137</v>
      </c>
      <c r="H1257" s="115" t="s">
        <v>137</v>
      </c>
      <c r="I1257" s="115" t="s">
        <v>137</v>
      </c>
      <c r="J1257" s="115" t="s">
        <v>137</v>
      </c>
      <c r="K1257" s="115" t="s">
        <v>134</v>
      </c>
      <c r="L1257" s="115" t="s">
        <v>137</v>
      </c>
      <c r="M1257" s="115" t="s">
        <v>134</v>
      </c>
      <c r="N1257" s="115" t="s">
        <v>137</v>
      </c>
      <c r="O1257" s="115" t="s">
        <v>134</v>
      </c>
    </row>
    <row r="1258" spans="1:15" x14ac:dyDescent="0.25">
      <c r="A1258" s="115">
        <v>339570</v>
      </c>
      <c r="B1258" s="115" t="s">
        <v>109</v>
      </c>
      <c r="C1258" s="115" t="s">
        <v>136</v>
      </c>
      <c r="E1258" s="115" t="s">
        <v>137</v>
      </c>
      <c r="F1258" s="115" t="s">
        <v>136</v>
      </c>
      <c r="G1258" s="115" t="s">
        <v>134</v>
      </c>
      <c r="H1258" s="115" t="s">
        <v>136</v>
      </c>
      <c r="I1258" s="115" t="s">
        <v>134</v>
      </c>
      <c r="J1258" s="115" t="s">
        <v>136</v>
      </c>
      <c r="K1258" s="115" t="s">
        <v>136</v>
      </c>
      <c r="L1258" s="115" t="s">
        <v>136</v>
      </c>
      <c r="M1258" s="115" t="s">
        <v>134</v>
      </c>
      <c r="N1258" s="115" t="s">
        <v>134</v>
      </c>
      <c r="O1258" s="115" t="s">
        <v>134</v>
      </c>
    </row>
    <row r="1259" spans="1:15" x14ac:dyDescent="0.25">
      <c r="A1259" s="115">
        <v>339591</v>
      </c>
      <c r="B1259" s="115" t="s">
        <v>109</v>
      </c>
      <c r="C1259" s="115" t="s">
        <v>136</v>
      </c>
      <c r="D1259" s="115" t="s">
        <v>137</v>
      </c>
      <c r="E1259" s="115" t="s">
        <v>137</v>
      </c>
      <c r="F1259" s="115" t="s">
        <v>136</v>
      </c>
      <c r="G1259" s="115" t="s">
        <v>136</v>
      </c>
      <c r="I1259" s="115" t="s">
        <v>137</v>
      </c>
      <c r="J1259" s="115" t="s">
        <v>134</v>
      </c>
      <c r="K1259" s="115" t="s">
        <v>134</v>
      </c>
      <c r="L1259" s="115" t="s">
        <v>134</v>
      </c>
      <c r="M1259" s="115" t="s">
        <v>134</v>
      </c>
      <c r="N1259" s="115" t="s">
        <v>134</v>
      </c>
      <c r="O1259" s="115" t="s">
        <v>134</v>
      </c>
    </row>
    <row r="1260" spans="1:15" x14ac:dyDescent="0.25">
      <c r="A1260" s="115">
        <v>339602</v>
      </c>
      <c r="B1260" s="115" t="s">
        <v>109</v>
      </c>
      <c r="D1260" s="115" t="s">
        <v>136</v>
      </c>
      <c r="E1260" s="115" t="s">
        <v>136</v>
      </c>
      <c r="F1260" s="115" t="s">
        <v>136</v>
      </c>
      <c r="G1260" s="115" t="s">
        <v>136</v>
      </c>
      <c r="H1260" s="115" t="s">
        <v>134</v>
      </c>
      <c r="I1260" s="115" t="s">
        <v>134</v>
      </c>
      <c r="J1260" s="115" t="s">
        <v>134</v>
      </c>
      <c r="K1260" s="115" t="s">
        <v>134</v>
      </c>
      <c r="L1260" s="115" t="s">
        <v>134</v>
      </c>
      <c r="M1260" s="115" t="s">
        <v>134</v>
      </c>
      <c r="N1260" s="115" t="s">
        <v>134</v>
      </c>
      <c r="O1260" s="115" t="s">
        <v>134</v>
      </c>
    </row>
    <row r="1261" spans="1:15" x14ac:dyDescent="0.25">
      <c r="A1261" s="115">
        <v>339626</v>
      </c>
      <c r="B1261" s="115" t="s">
        <v>109</v>
      </c>
      <c r="C1261" s="115" t="s">
        <v>136</v>
      </c>
      <c r="D1261" s="115" t="s">
        <v>136</v>
      </c>
      <c r="E1261" s="115" t="s">
        <v>136</v>
      </c>
      <c r="F1261" s="115" t="s">
        <v>136</v>
      </c>
      <c r="G1261" s="115" t="s">
        <v>136</v>
      </c>
      <c r="I1261" s="115" t="s">
        <v>136</v>
      </c>
      <c r="J1261" s="115" t="s">
        <v>134</v>
      </c>
      <c r="K1261" s="115" t="s">
        <v>134</v>
      </c>
      <c r="L1261" s="115" t="s">
        <v>134</v>
      </c>
      <c r="M1261" s="115" t="s">
        <v>134</v>
      </c>
      <c r="N1261" s="115" t="s">
        <v>134</v>
      </c>
      <c r="O1261" s="115" t="s">
        <v>134</v>
      </c>
    </row>
    <row r="1262" spans="1:15" x14ac:dyDescent="0.25">
      <c r="A1262" s="115">
        <v>339663</v>
      </c>
      <c r="B1262" s="115" t="s">
        <v>109</v>
      </c>
      <c r="D1262" s="115" t="s">
        <v>136</v>
      </c>
      <c r="E1262" s="115" t="s">
        <v>136</v>
      </c>
      <c r="F1262" s="115" t="s">
        <v>136</v>
      </c>
      <c r="G1262" s="115" t="s">
        <v>134</v>
      </c>
      <c r="H1262" s="115" t="s">
        <v>134</v>
      </c>
      <c r="I1262" s="115" t="s">
        <v>134</v>
      </c>
      <c r="J1262" s="115" t="s">
        <v>134</v>
      </c>
      <c r="K1262" s="115" t="s">
        <v>134</v>
      </c>
      <c r="L1262" s="115" t="s">
        <v>134</v>
      </c>
      <c r="M1262" s="115" t="s">
        <v>134</v>
      </c>
      <c r="N1262" s="115" t="s">
        <v>134</v>
      </c>
      <c r="O1262" s="115" t="s">
        <v>134</v>
      </c>
    </row>
    <row r="1263" spans="1:15" x14ac:dyDescent="0.25">
      <c r="A1263" s="115">
        <v>339734</v>
      </c>
      <c r="B1263" s="115" t="s">
        <v>109</v>
      </c>
      <c r="C1263" s="115" t="s">
        <v>136</v>
      </c>
      <c r="D1263" s="115" t="s">
        <v>134</v>
      </c>
      <c r="E1263" s="115" t="s">
        <v>134</v>
      </c>
      <c r="F1263" s="115" t="s">
        <v>134</v>
      </c>
      <c r="G1263" s="115" t="s">
        <v>136</v>
      </c>
      <c r="H1263" s="115" t="s">
        <v>134</v>
      </c>
      <c r="J1263" s="115" t="s">
        <v>134</v>
      </c>
      <c r="K1263" s="115" t="s">
        <v>134</v>
      </c>
      <c r="L1263" s="115" t="s">
        <v>134</v>
      </c>
      <c r="M1263" s="115" t="s">
        <v>134</v>
      </c>
      <c r="N1263" s="115" t="s">
        <v>134</v>
      </c>
      <c r="O1263" s="115" t="s">
        <v>134</v>
      </c>
    </row>
    <row r="1264" spans="1:15" x14ac:dyDescent="0.25">
      <c r="A1264" s="115">
        <v>339756</v>
      </c>
      <c r="B1264" s="115" t="s">
        <v>109</v>
      </c>
      <c r="C1264" s="115" t="s">
        <v>136</v>
      </c>
      <c r="D1264" s="115" t="s">
        <v>134</v>
      </c>
      <c r="E1264" s="115" t="s">
        <v>136</v>
      </c>
      <c r="F1264" s="115" t="s">
        <v>136</v>
      </c>
      <c r="G1264" s="115" t="s">
        <v>134</v>
      </c>
      <c r="I1264" s="115" t="s">
        <v>134</v>
      </c>
      <c r="J1264" s="115" t="s">
        <v>134</v>
      </c>
      <c r="K1264" s="115" t="s">
        <v>134</v>
      </c>
      <c r="L1264" s="115" t="s">
        <v>134</v>
      </c>
      <c r="M1264" s="115" t="s">
        <v>134</v>
      </c>
      <c r="N1264" s="115" t="s">
        <v>134</v>
      </c>
      <c r="O1264" s="115" t="s">
        <v>134</v>
      </c>
    </row>
    <row r="1265" spans="1:15" x14ac:dyDescent="0.25">
      <c r="A1265" s="115">
        <v>339810</v>
      </c>
      <c r="B1265" s="115" t="s">
        <v>109</v>
      </c>
      <c r="D1265" s="115" t="s">
        <v>136</v>
      </c>
      <c r="E1265" s="115" t="s">
        <v>136</v>
      </c>
      <c r="F1265" s="115" t="s">
        <v>136</v>
      </c>
      <c r="G1265" s="115" t="s">
        <v>136</v>
      </c>
      <c r="H1265" s="115" t="s">
        <v>136</v>
      </c>
      <c r="I1265" s="115" t="s">
        <v>136</v>
      </c>
      <c r="J1265" s="115" t="s">
        <v>134</v>
      </c>
      <c r="K1265" s="115" t="s">
        <v>134</v>
      </c>
      <c r="L1265" s="115" t="s">
        <v>134</v>
      </c>
      <c r="M1265" s="115" t="s">
        <v>134</v>
      </c>
      <c r="N1265" s="115" t="s">
        <v>134</v>
      </c>
      <c r="O1265" s="115" t="s">
        <v>134</v>
      </c>
    </row>
    <row r="1266" spans="1:15" x14ac:dyDescent="0.25">
      <c r="A1266" s="115">
        <v>339822</v>
      </c>
      <c r="B1266" s="115" t="s">
        <v>109</v>
      </c>
      <c r="C1266" s="115" t="s">
        <v>134</v>
      </c>
      <c r="D1266" s="115" t="s">
        <v>136</v>
      </c>
      <c r="E1266" s="115" t="s">
        <v>136</v>
      </c>
      <c r="F1266" s="115" t="s">
        <v>134</v>
      </c>
      <c r="G1266" s="115" t="s">
        <v>136</v>
      </c>
      <c r="I1266" s="115" t="s">
        <v>134</v>
      </c>
      <c r="J1266" s="115" t="s">
        <v>134</v>
      </c>
      <c r="K1266" s="115" t="s">
        <v>134</v>
      </c>
      <c r="L1266" s="115" t="s">
        <v>134</v>
      </c>
      <c r="M1266" s="115" t="s">
        <v>134</v>
      </c>
      <c r="N1266" s="115" t="s">
        <v>134</v>
      </c>
      <c r="O1266" s="115" t="s">
        <v>134</v>
      </c>
    </row>
    <row r="1267" spans="1:15" x14ac:dyDescent="0.25">
      <c r="A1267" s="115">
        <v>339828</v>
      </c>
      <c r="B1267" s="115" t="s">
        <v>109</v>
      </c>
      <c r="D1267" s="115" t="s">
        <v>136</v>
      </c>
      <c r="E1267" s="115" t="s">
        <v>136</v>
      </c>
      <c r="F1267" s="115" t="s">
        <v>136</v>
      </c>
      <c r="G1267" s="115" t="s">
        <v>136</v>
      </c>
      <c r="H1267" s="115" t="s">
        <v>136</v>
      </c>
      <c r="I1267" s="115" t="s">
        <v>136</v>
      </c>
      <c r="J1267" s="115" t="s">
        <v>134</v>
      </c>
      <c r="K1267" s="115" t="s">
        <v>134</v>
      </c>
      <c r="L1267" s="115" t="s">
        <v>134</v>
      </c>
      <c r="M1267" s="115" t="s">
        <v>134</v>
      </c>
      <c r="N1267" s="115" t="s">
        <v>134</v>
      </c>
      <c r="O1267" s="115" t="s">
        <v>134</v>
      </c>
    </row>
    <row r="1268" spans="1:15" x14ac:dyDescent="0.25">
      <c r="A1268" s="115">
        <v>339841</v>
      </c>
      <c r="B1268" s="115" t="s">
        <v>109</v>
      </c>
      <c r="C1268" s="115" t="s">
        <v>134</v>
      </c>
      <c r="D1268" s="115" t="s">
        <v>134</v>
      </c>
      <c r="E1268" s="115" t="s">
        <v>136</v>
      </c>
      <c r="F1268" s="115" t="s">
        <v>136</v>
      </c>
      <c r="G1268" s="115" t="s">
        <v>134</v>
      </c>
      <c r="I1268" s="115" t="s">
        <v>134</v>
      </c>
      <c r="J1268" s="115" t="s">
        <v>134</v>
      </c>
      <c r="K1268" s="115" t="s">
        <v>134</v>
      </c>
      <c r="L1268" s="115" t="s">
        <v>134</v>
      </c>
      <c r="M1268" s="115" t="s">
        <v>134</v>
      </c>
      <c r="N1268" s="115" t="s">
        <v>134</v>
      </c>
      <c r="O1268" s="115" t="s">
        <v>134</v>
      </c>
    </row>
    <row r="1269" spans="1:15" x14ac:dyDescent="0.25">
      <c r="A1269" s="115">
        <v>339865</v>
      </c>
      <c r="B1269" s="115" t="s">
        <v>109</v>
      </c>
      <c r="D1269" s="115" t="s">
        <v>136</v>
      </c>
      <c r="E1269" s="115" t="s">
        <v>136</v>
      </c>
      <c r="F1269" s="115" t="s">
        <v>136</v>
      </c>
      <c r="G1269" s="115" t="s">
        <v>136</v>
      </c>
      <c r="H1269" s="115" t="s">
        <v>136</v>
      </c>
      <c r="I1269" s="115" t="s">
        <v>136</v>
      </c>
      <c r="J1269" s="115" t="s">
        <v>134</v>
      </c>
      <c r="K1269" s="115" t="s">
        <v>134</v>
      </c>
      <c r="L1269" s="115" t="s">
        <v>134</v>
      </c>
      <c r="M1269" s="115" t="s">
        <v>134</v>
      </c>
      <c r="N1269" s="115" t="s">
        <v>134</v>
      </c>
      <c r="O1269" s="115" t="s">
        <v>134</v>
      </c>
    </row>
    <row r="1270" spans="1:15" x14ac:dyDescent="0.25">
      <c r="A1270" s="115">
        <v>339896</v>
      </c>
      <c r="B1270" s="115" t="s">
        <v>109</v>
      </c>
      <c r="D1270" s="115" t="s">
        <v>136</v>
      </c>
      <c r="E1270" s="115" t="s">
        <v>136</v>
      </c>
      <c r="F1270" s="115" t="s">
        <v>136</v>
      </c>
      <c r="G1270" s="115" t="s">
        <v>136</v>
      </c>
      <c r="H1270" s="115" t="s">
        <v>136</v>
      </c>
      <c r="I1270" s="115" t="s">
        <v>136</v>
      </c>
      <c r="J1270" s="115" t="s">
        <v>134</v>
      </c>
      <c r="K1270" s="115" t="s">
        <v>134</v>
      </c>
      <c r="L1270" s="115" t="s">
        <v>134</v>
      </c>
      <c r="M1270" s="115" t="s">
        <v>134</v>
      </c>
      <c r="N1270" s="115" t="s">
        <v>134</v>
      </c>
      <c r="O1270" s="115" t="s">
        <v>134</v>
      </c>
    </row>
    <row r="1271" spans="1:15" x14ac:dyDescent="0.25">
      <c r="A1271" s="115">
        <v>339901</v>
      </c>
      <c r="B1271" s="115" t="s">
        <v>109</v>
      </c>
      <c r="C1271" s="115" t="s">
        <v>136</v>
      </c>
      <c r="D1271" s="115" t="s">
        <v>136</v>
      </c>
      <c r="E1271" s="115" t="s">
        <v>134</v>
      </c>
      <c r="F1271" s="115" t="s">
        <v>136</v>
      </c>
      <c r="H1271" s="115" t="s">
        <v>136</v>
      </c>
      <c r="I1271" s="115" t="s">
        <v>134</v>
      </c>
      <c r="J1271" s="115" t="s">
        <v>134</v>
      </c>
      <c r="K1271" s="115" t="s">
        <v>134</v>
      </c>
      <c r="L1271" s="115" t="s">
        <v>134</v>
      </c>
      <c r="M1271" s="115" t="s">
        <v>134</v>
      </c>
      <c r="N1271" s="115" t="s">
        <v>134</v>
      </c>
      <c r="O1271" s="115" t="s">
        <v>134</v>
      </c>
    </row>
    <row r="1272" spans="1:15" x14ac:dyDescent="0.25">
      <c r="A1272" s="115">
        <v>339941</v>
      </c>
      <c r="B1272" s="115" t="s">
        <v>109</v>
      </c>
      <c r="C1272" s="115" t="s">
        <v>136</v>
      </c>
      <c r="D1272" s="115" t="s">
        <v>136</v>
      </c>
      <c r="E1272" s="115" t="s">
        <v>134</v>
      </c>
      <c r="F1272" s="115" t="s">
        <v>134</v>
      </c>
      <c r="G1272" s="115" t="s">
        <v>134</v>
      </c>
      <c r="H1272" s="115" t="s">
        <v>136</v>
      </c>
      <c r="J1272" s="115" t="s">
        <v>134</v>
      </c>
      <c r="K1272" s="115" t="s">
        <v>134</v>
      </c>
      <c r="L1272" s="115" t="s">
        <v>134</v>
      </c>
      <c r="M1272" s="115" t="s">
        <v>134</v>
      </c>
      <c r="N1272" s="115" t="s">
        <v>134</v>
      </c>
      <c r="O1272" s="115" t="s">
        <v>134</v>
      </c>
    </row>
    <row r="1273" spans="1:15" x14ac:dyDescent="0.25">
      <c r="A1273" s="115">
        <v>340089</v>
      </c>
      <c r="B1273" s="115" t="s">
        <v>109</v>
      </c>
      <c r="C1273" s="115" t="s">
        <v>136</v>
      </c>
      <c r="E1273" s="115" t="s">
        <v>136</v>
      </c>
      <c r="F1273" s="115" t="s">
        <v>136</v>
      </c>
      <c r="G1273" s="115" t="s">
        <v>136</v>
      </c>
      <c r="H1273" s="115" t="s">
        <v>134</v>
      </c>
      <c r="I1273" s="115" t="s">
        <v>134</v>
      </c>
      <c r="J1273" s="115" t="s">
        <v>134</v>
      </c>
      <c r="K1273" s="115" t="s">
        <v>134</v>
      </c>
      <c r="L1273" s="115" t="s">
        <v>134</v>
      </c>
      <c r="M1273" s="115" t="s">
        <v>134</v>
      </c>
      <c r="N1273" s="115" t="s">
        <v>134</v>
      </c>
      <c r="O1273" s="115" t="s">
        <v>134</v>
      </c>
    </row>
    <row r="1274" spans="1:15" x14ac:dyDescent="0.25">
      <c r="A1274" s="115">
        <v>340093</v>
      </c>
      <c r="B1274" s="115" t="s">
        <v>109</v>
      </c>
      <c r="C1274" s="115" t="s">
        <v>136</v>
      </c>
      <c r="D1274" s="115" t="s">
        <v>136</v>
      </c>
      <c r="F1274" s="115" t="s">
        <v>136</v>
      </c>
      <c r="G1274" s="115" t="s">
        <v>136</v>
      </c>
      <c r="H1274" s="115" t="s">
        <v>136</v>
      </c>
      <c r="I1274" s="115" t="s">
        <v>136</v>
      </c>
      <c r="J1274" s="115" t="s">
        <v>134</v>
      </c>
      <c r="K1274" s="115" t="s">
        <v>134</v>
      </c>
      <c r="L1274" s="115" t="s">
        <v>134</v>
      </c>
      <c r="M1274" s="115" t="s">
        <v>134</v>
      </c>
      <c r="N1274" s="115" t="s">
        <v>134</v>
      </c>
      <c r="O1274" s="115" t="s">
        <v>134</v>
      </c>
    </row>
    <row r="1275" spans="1:15" x14ac:dyDescent="0.25">
      <c r="A1275" s="115">
        <v>338690</v>
      </c>
      <c r="B1275" s="115" t="s">
        <v>109</v>
      </c>
      <c r="C1275" s="115" t="s">
        <v>136</v>
      </c>
      <c r="D1275" s="115" t="s">
        <v>136</v>
      </c>
      <c r="E1275" s="115" t="s">
        <v>136</v>
      </c>
      <c r="F1275" s="115" t="s">
        <v>136</v>
      </c>
      <c r="G1275" s="115" t="s">
        <v>136</v>
      </c>
      <c r="H1275" s="115" t="s">
        <v>136</v>
      </c>
      <c r="I1275" s="115" t="s">
        <v>136</v>
      </c>
      <c r="J1275" s="115" t="s">
        <v>134</v>
      </c>
      <c r="K1275" s="115" t="s">
        <v>134</v>
      </c>
      <c r="L1275" s="115" t="s">
        <v>134</v>
      </c>
      <c r="M1275" s="115" t="s">
        <v>134</v>
      </c>
      <c r="N1275" s="115" t="s">
        <v>134</v>
      </c>
      <c r="O1275" s="115" t="s">
        <v>134</v>
      </c>
    </row>
    <row r="1276" spans="1:15" x14ac:dyDescent="0.25">
      <c r="A1276" s="115">
        <v>338589</v>
      </c>
      <c r="B1276" s="115" t="s">
        <v>109</v>
      </c>
      <c r="C1276" s="115" t="s">
        <v>136</v>
      </c>
      <c r="D1276" s="115" t="s">
        <v>136</v>
      </c>
      <c r="E1276" s="115" t="s">
        <v>136</v>
      </c>
      <c r="F1276" s="115" t="s">
        <v>136</v>
      </c>
      <c r="G1276" s="115" t="s">
        <v>136</v>
      </c>
      <c r="H1276" s="115" t="s">
        <v>136</v>
      </c>
      <c r="I1276" s="115" t="s">
        <v>136</v>
      </c>
      <c r="J1276" s="115" t="s">
        <v>134</v>
      </c>
      <c r="K1276" s="115" t="s">
        <v>134</v>
      </c>
      <c r="L1276" s="115" t="s">
        <v>134</v>
      </c>
      <c r="M1276" s="115" t="s">
        <v>134</v>
      </c>
      <c r="N1276" s="115" t="s">
        <v>134</v>
      </c>
      <c r="O1276" s="115" t="s">
        <v>134</v>
      </c>
    </row>
    <row r="1277" spans="1:15" x14ac:dyDescent="0.25">
      <c r="A1277" s="115">
        <v>338596</v>
      </c>
      <c r="B1277" s="115" t="s">
        <v>109</v>
      </c>
      <c r="C1277" s="115" t="s">
        <v>136</v>
      </c>
      <c r="D1277" s="115" t="s">
        <v>136</v>
      </c>
      <c r="E1277" s="115" t="s">
        <v>136</v>
      </c>
      <c r="F1277" s="115" t="s">
        <v>136</v>
      </c>
      <c r="G1277" s="115" t="s">
        <v>136</v>
      </c>
      <c r="H1277" s="115" t="s">
        <v>136</v>
      </c>
      <c r="I1277" s="115" t="s">
        <v>136</v>
      </c>
      <c r="J1277" s="115" t="s">
        <v>134</v>
      </c>
      <c r="K1277" s="115" t="s">
        <v>134</v>
      </c>
      <c r="L1277" s="115" t="s">
        <v>134</v>
      </c>
      <c r="M1277" s="115" t="s">
        <v>134</v>
      </c>
      <c r="N1277" s="115" t="s">
        <v>134</v>
      </c>
      <c r="O1277" s="115" t="s">
        <v>134</v>
      </c>
    </row>
    <row r="1278" spans="1:15" x14ac:dyDescent="0.25">
      <c r="A1278" s="115">
        <v>338609</v>
      </c>
      <c r="B1278" s="115" t="s">
        <v>109</v>
      </c>
      <c r="C1278" s="115" t="s">
        <v>136</v>
      </c>
      <c r="D1278" s="115" t="s">
        <v>136</v>
      </c>
      <c r="E1278" s="115" t="s">
        <v>134</v>
      </c>
      <c r="F1278" s="115" t="s">
        <v>134</v>
      </c>
      <c r="G1278" s="115" t="s">
        <v>136</v>
      </c>
      <c r="H1278" s="115" t="s">
        <v>136</v>
      </c>
      <c r="I1278" s="115" t="s">
        <v>134</v>
      </c>
      <c r="J1278" s="115" t="s">
        <v>136</v>
      </c>
      <c r="K1278" s="115" t="s">
        <v>134</v>
      </c>
      <c r="L1278" s="115" t="s">
        <v>134</v>
      </c>
      <c r="M1278" s="115" t="s">
        <v>134</v>
      </c>
      <c r="N1278" s="115" t="s">
        <v>134</v>
      </c>
      <c r="O1278" s="115" t="s">
        <v>134</v>
      </c>
    </row>
    <row r="1279" spans="1:15" x14ac:dyDescent="0.25">
      <c r="A1279" s="115">
        <v>338636</v>
      </c>
      <c r="B1279" s="115" t="s">
        <v>109</v>
      </c>
      <c r="C1279" s="115" t="s">
        <v>136</v>
      </c>
      <c r="D1279" s="115" t="s">
        <v>136</v>
      </c>
      <c r="E1279" s="115" t="s">
        <v>134</v>
      </c>
      <c r="F1279" s="115" t="s">
        <v>134</v>
      </c>
      <c r="G1279" s="115" t="s">
        <v>134</v>
      </c>
      <c r="H1279" s="115" t="s">
        <v>134</v>
      </c>
      <c r="I1279" s="115" t="s">
        <v>134</v>
      </c>
      <c r="J1279" s="115" t="s">
        <v>134</v>
      </c>
      <c r="K1279" s="115" t="s">
        <v>134</v>
      </c>
      <c r="L1279" s="115" t="s">
        <v>134</v>
      </c>
      <c r="M1279" s="115" t="s">
        <v>134</v>
      </c>
      <c r="N1279" s="115" t="s">
        <v>134</v>
      </c>
      <c r="O1279" s="115" t="s">
        <v>134</v>
      </c>
    </row>
    <row r="1280" spans="1:15" x14ac:dyDescent="0.25">
      <c r="A1280" s="115">
        <v>338665</v>
      </c>
      <c r="B1280" s="115" t="s">
        <v>109</v>
      </c>
      <c r="C1280" s="115" t="s">
        <v>136</v>
      </c>
      <c r="D1280" s="115" t="s">
        <v>136</v>
      </c>
      <c r="E1280" s="115" t="s">
        <v>136</v>
      </c>
      <c r="F1280" s="115" t="s">
        <v>136</v>
      </c>
      <c r="G1280" s="115" t="s">
        <v>136</v>
      </c>
      <c r="H1280" s="115" t="s">
        <v>136</v>
      </c>
      <c r="I1280" s="115" t="s">
        <v>136</v>
      </c>
      <c r="J1280" s="115" t="s">
        <v>134</v>
      </c>
      <c r="K1280" s="115" t="s">
        <v>134</v>
      </c>
      <c r="L1280" s="115" t="s">
        <v>134</v>
      </c>
      <c r="M1280" s="115" t="s">
        <v>134</v>
      </c>
      <c r="N1280" s="115" t="s">
        <v>134</v>
      </c>
      <c r="O1280" s="115" t="s">
        <v>134</v>
      </c>
    </row>
    <row r="1281" spans="1:15" x14ac:dyDescent="0.25">
      <c r="A1281" s="115">
        <v>338843</v>
      </c>
      <c r="B1281" s="115" t="s">
        <v>109</v>
      </c>
      <c r="C1281" s="115" t="s">
        <v>136</v>
      </c>
      <c r="D1281" s="115" t="s">
        <v>136</v>
      </c>
      <c r="E1281" s="115" t="s">
        <v>136</v>
      </c>
      <c r="F1281" s="115" t="s">
        <v>136</v>
      </c>
      <c r="G1281" s="115" t="s">
        <v>136</v>
      </c>
      <c r="H1281" s="115" t="s">
        <v>136</v>
      </c>
      <c r="I1281" s="115" t="s">
        <v>136</v>
      </c>
      <c r="J1281" s="115" t="s">
        <v>134</v>
      </c>
      <c r="K1281" s="115" t="s">
        <v>134</v>
      </c>
      <c r="L1281" s="115" t="s">
        <v>134</v>
      </c>
      <c r="M1281" s="115" t="s">
        <v>134</v>
      </c>
      <c r="N1281" s="115" t="s">
        <v>134</v>
      </c>
      <c r="O1281" s="115" t="s">
        <v>134</v>
      </c>
    </row>
    <row r="1282" spans="1:15" x14ac:dyDescent="0.25">
      <c r="A1282" s="115">
        <v>338851</v>
      </c>
      <c r="B1282" s="115" t="s">
        <v>109</v>
      </c>
      <c r="C1282" s="115" t="s">
        <v>136</v>
      </c>
      <c r="D1282" s="115" t="s">
        <v>136</v>
      </c>
      <c r="E1282" s="115" t="s">
        <v>134</v>
      </c>
      <c r="F1282" s="115" t="s">
        <v>134</v>
      </c>
      <c r="G1282" s="115" t="s">
        <v>134</v>
      </c>
      <c r="H1282" s="115" t="s">
        <v>134</v>
      </c>
      <c r="I1282" s="115" t="s">
        <v>134</v>
      </c>
      <c r="J1282" s="115" t="s">
        <v>134</v>
      </c>
      <c r="K1282" s="115" t="s">
        <v>134</v>
      </c>
      <c r="L1282" s="115" t="s">
        <v>134</v>
      </c>
      <c r="M1282" s="115" t="s">
        <v>134</v>
      </c>
      <c r="N1282" s="115" t="s">
        <v>134</v>
      </c>
      <c r="O1282" s="115" t="s">
        <v>134</v>
      </c>
    </row>
    <row r="1283" spans="1:15" x14ac:dyDescent="0.25">
      <c r="A1283" s="115">
        <v>338859</v>
      </c>
      <c r="B1283" s="115" t="s">
        <v>109</v>
      </c>
      <c r="C1283" s="115" t="s">
        <v>136</v>
      </c>
      <c r="D1283" s="115" t="s">
        <v>136</v>
      </c>
      <c r="E1283" s="115" t="s">
        <v>136</v>
      </c>
      <c r="F1283" s="115" t="s">
        <v>136</v>
      </c>
      <c r="G1283" s="115" t="s">
        <v>136</v>
      </c>
      <c r="H1283" s="115" t="s">
        <v>134</v>
      </c>
      <c r="I1283" s="115" t="s">
        <v>134</v>
      </c>
      <c r="J1283" s="115" t="s">
        <v>134</v>
      </c>
      <c r="K1283" s="115" t="s">
        <v>134</v>
      </c>
      <c r="L1283" s="115" t="s">
        <v>134</v>
      </c>
      <c r="M1283" s="115" t="s">
        <v>134</v>
      </c>
      <c r="N1283" s="115" t="s">
        <v>134</v>
      </c>
      <c r="O1283" s="115" t="s">
        <v>134</v>
      </c>
    </row>
    <row r="1284" spans="1:15" x14ac:dyDescent="0.25">
      <c r="A1284" s="115">
        <v>338863</v>
      </c>
      <c r="B1284" s="115" t="s">
        <v>109</v>
      </c>
      <c r="C1284" s="115" t="s">
        <v>134</v>
      </c>
      <c r="D1284" s="115" t="s">
        <v>136</v>
      </c>
      <c r="E1284" s="115" t="s">
        <v>136</v>
      </c>
      <c r="F1284" s="115" t="s">
        <v>136</v>
      </c>
      <c r="G1284" s="115" t="s">
        <v>136</v>
      </c>
      <c r="H1284" s="115" t="s">
        <v>134</v>
      </c>
      <c r="I1284" s="115" t="s">
        <v>134</v>
      </c>
      <c r="J1284" s="115" t="s">
        <v>134</v>
      </c>
      <c r="K1284" s="115" t="s">
        <v>134</v>
      </c>
      <c r="L1284" s="115" t="s">
        <v>134</v>
      </c>
      <c r="M1284" s="115" t="s">
        <v>134</v>
      </c>
      <c r="N1284" s="115" t="s">
        <v>134</v>
      </c>
      <c r="O1284" s="115" t="s">
        <v>134</v>
      </c>
    </row>
    <row r="1285" spans="1:15" x14ac:dyDescent="0.25">
      <c r="A1285" s="115">
        <v>339295</v>
      </c>
      <c r="B1285" s="115" t="s">
        <v>109</v>
      </c>
      <c r="C1285" s="115" t="s">
        <v>136</v>
      </c>
      <c r="D1285" s="115" t="s">
        <v>136</v>
      </c>
      <c r="E1285" s="115" t="s">
        <v>136</v>
      </c>
      <c r="F1285" s="115" t="s">
        <v>136</v>
      </c>
      <c r="G1285" s="115" t="s">
        <v>136</v>
      </c>
      <c r="H1285" s="115" t="s">
        <v>136</v>
      </c>
      <c r="I1285" s="115" t="s">
        <v>134</v>
      </c>
      <c r="J1285" s="115" t="s">
        <v>134</v>
      </c>
      <c r="K1285" s="115" t="s">
        <v>134</v>
      </c>
      <c r="L1285" s="115" t="s">
        <v>134</v>
      </c>
      <c r="M1285" s="115" t="s">
        <v>134</v>
      </c>
      <c r="N1285" s="115" t="s">
        <v>134</v>
      </c>
      <c r="O1285" s="115" t="s">
        <v>134</v>
      </c>
    </row>
    <row r="1286" spans="1:15" x14ac:dyDescent="0.25">
      <c r="A1286" s="115">
        <v>338500</v>
      </c>
      <c r="B1286" s="115" t="s">
        <v>109</v>
      </c>
      <c r="C1286" s="115" t="s">
        <v>136</v>
      </c>
      <c r="D1286" s="115" t="s">
        <v>136</v>
      </c>
      <c r="E1286" s="115" t="s">
        <v>136</v>
      </c>
      <c r="F1286" s="115" t="s">
        <v>136</v>
      </c>
      <c r="G1286" s="115" t="s">
        <v>136</v>
      </c>
      <c r="H1286" s="115" t="s">
        <v>136</v>
      </c>
      <c r="I1286" s="115" t="s">
        <v>136</v>
      </c>
      <c r="J1286" s="115" t="s">
        <v>134</v>
      </c>
      <c r="K1286" s="115" t="s">
        <v>134</v>
      </c>
      <c r="L1286" s="115" t="s">
        <v>134</v>
      </c>
      <c r="M1286" s="115" t="s">
        <v>134</v>
      </c>
      <c r="N1286" s="115" t="s">
        <v>134</v>
      </c>
      <c r="O1286" s="115" t="s">
        <v>134</v>
      </c>
    </row>
    <row r="1287" spans="1:15" x14ac:dyDescent="0.25">
      <c r="A1287" s="115">
        <v>338505</v>
      </c>
      <c r="B1287" s="115" t="s">
        <v>109</v>
      </c>
      <c r="C1287" s="115" t="s">
        <v>134</v>
      </c>
      <c r="D1287" s="115" t="s">
        <v>136</v>
      </c>
      <c r="E1287" s="115" t="s">
        <v>136</v>
      </c>
      <c r="F1287" s="115" t="s">
        <v>134</v>
      </c>
      <c r="G1287" s="115" t="s">
        <v>134</v>
      </c>
      <c r="H1287" s="115" t="s">
        <v>136</v>
      </c>
      <c r="I1287" s="115" t="s">
        <v>136</v>
      </c>
      <c r="J1287" s="115" t="s">
        <v>134</v>
      </c>
      <c r="K1287" s="115" t="s">
        <v>134</v>
      </c>
      <c r="L1287" s="115" t="s">
        <v>134</v>
      </c>
      <c r="M1287" s="115" t="s">
        <v>134</v>
      </c>
      <c r="N1287" s="115" t="s">
        <v>134</v>
      </c>
      <c r="O1287" s="115" t="s">
        <v>134</v>
      </c>
    </row>
    <row r="1288" spans="1:15" x14ac:dyDescent="0.25">
      <c r="A1288" s="115">
        <v>338506</v>
      </c>
      <c r="B1288" s="115" t="s">
        <v>109</v>
      </c>
      <c r="C1288" s="115" t="s">
        <v>136</v>
      </c>
      <c r="D1288" s="115" t="s">
        <v>136</v>
      </c>
      <c r="E1288" s="115" t="s">
        <v>136</v>
      </c>
      <c r="F1288" s="115" t="s">
        <v>136</v>
      </c>
      <c r="G1288" s="115" t="s">
        <v>134</v>
      </c>
      <c r="H1288" s="115" t="s">
        <v>136</v>
      </c>
      <c r="I1288" s="115" t="s">
        <v>134</v>
      </c>
      <c r="J1288" s="115" t="s">
        <v>134</v>
      </c>
      <c r="K1288" s="115" t="s">
        <v>134</v>
      </c>
      <c r="L1288" s="115" t="s">
        <v>134</v>
      </c>
      <c r="M1288" s="115" t="s">
        <v>134</v>
      </c>
      <c r="N1288" s="115" t="s">
        <v>134</v>
      </c>
      <c r="O1288" s="115" t="s">
        <v>134</v>
      </c>
    </row>
    <row r="1289" spans="1:15" x14ac:dyDescent="0.25">
      <c r="A1289" s="115">
        <v>338507</v>
      </c>
      <c r="B1289" s="115" t="s">
        <v>109</v>
      </c>
      <c r="C1289" s="115" t="s">
        <v>136</v>
      </c>
      <c r="D1289" s="115" t="s">
        <v>134</v>
      </c>
      <c r="E1289" s="115" t="s">
        <v>136</v>
      </c>
      <c r="F1289" s="115" t="s">
        <v>136</v>
      </c>
      <c r="G1289" s="115" t="s">
        <v>134</v>
      </c>
      <c r="H1289" s="115" t="s">
        <v>134</v>
      </c>
      <c r="I1289" s="115" t="s">
        <v>134</v>
      </c>
      <c r="J1289" s="115" t="s">
        <v>134</v>
      </c>
      <c r="K1289" s="115" t="s">
        <v>134</v>
      </c>
      <c r="L1289" s="115" t="s">
        <v>134</v>
      </c>
      <c r="M1289" s="115" t="s">
        <v>134</v>
      </c>
      <c r="N1289" s="115" t="s">
        <v>134</v>
      </c>
      <c r="O1289" s="115" t="s">
        <v>134</v>
      </c>
    </row>
    <row r="1290" spans="1:15" x14ac:dyDescent="0.25">
      <c r="A1290" s="115">
        <v>338511</v>
      </c>
      <c r="B1290" s="115" t="s">
        <v>109</v>
      </c>
      <c r="C1290" s="115" t="s">
        <v>134</v>
      </c>
      <c r="D1290" s="115" t="s">
        <v>134</v>
      </c>
      <c r="E1290" s="115" t="s">
        <v>136</v>
      </c>
      <c r="F1290" s="115" t="s">
        <v>134</v>
      </c>
      <c r="G1290" s="115" t="s">
        <v>134</v>
      </c>
      <c r="H1290" s="115" t="s">
        <v>134</v>
      </c>
      <c r="I1290" s="115" t="s">
        <v>136</v>
      </c>
      <c r="J1290" s="115" t="s">
        <v>134</v>
      </c>
      <c r="K1290" s="115" t="s">
        <v>134</v>
      </c>
      <c r="L1290" s="115" t="s">
        <v>134</v>
      </c>
      <c r="M1290" s="115" t="s">
        <v>134</v>
      </c>
      <c r="N1290" s="115" t="s">
        <v>134</v>
      </c>
      <c r="O1290" s="115" t="s">
        <v>134</v>
      </c>
    </row>
    <row r="1291" spans="1:15" x14ac:dyDescent="0.25">
      <c r="A1291" s="115">
        <v>338512</v>
      </c>
      <c r="B1291" s="115" t="s">
        <v>109</v>
      </c>
      <c r="C1291" s="115" t="s">
        <v>137</v>
      </c>
      <c r="D1291" s="115" t="s">
        <v>137</v>
      </c>
      <c r="E1291" s="115" t="s">
        <v>134</v>
      </c>
      <c r="F1291" s="115" t="s">
        <v>134</v>
      </c>
      <c r="G1291" s="115" t="s">
        <v>134</v>
      </c>
      <c r="H1291" s="115" t="s">
        <v>136</v>
      </c>
      <c r="I1291" s="115" t="s">
        <v>136</v>
      </c>
      <c r="J1291" s="115" t="s">
        <v>134</v>
      </c>
      <c r="K1291" s="115" t="s">
        <v>136</v>
      </c>
      <c r="L1291" s="115" t="s">
        <v>136</v>
      </c>
      <c r="M1291" s="115" t="s">
        <v>136</v>
      </c>
      <c r="N1291" s="115" t="s">
        <v>136</v>
      </c>
      <c r="O1291" s="115" t="s">
        <v>134</v>
      </c>
    </row>
    <row r="1292" spans="1:15" x14ac:dyDescent="0.25">
      <c r="A1292" s="115">
        <v>338516</v>
      </c>
      <c r="B1292" s="115" t="s">
        <v>109</v>
      </c>
      <c r="C1292" s="115" t="s">
        <v>134</v>
      </c>
      <c r="D1292" s="115" t="s">
        <v>136</v>
      </c>
      <c r="E1292" s="115" t="s">
        <v>134</v>
      </c>
      <c r="F1292" s="115" t="s">
        <v>134</v>
      </c>
      <c r="G1292" s="115" t="s">
        <v>134</v>
      </c>
      <c r="H1292" s="115" t="s">
        <v>134</v>
      </c>
      <c r="I1292" s="115" t="s">
        <v>136</v>
      </c>
      <c r="J1292" s="115" t="s">
        <v>134</v>
      </c>
      <c r="K1292" s="115" t="s">
        <v>134</v>
      </c>
      <c r="L1292" s="115" t="s">
        <v>134</v>
      </c>
      <c r="M1292" s="115" t="s">
        <v>134</v>
      </c>
      <c r="N1292" s="115" t="s">
        <v>134</v>
      </c>
      <c r="O1292" s="115" t="s">
        <v>134</v>
      </c>
    </row>
    <row r="1293" spans="1:15" x14ac:dyDescent="0.25">
      <c r="A1293" s="115">
        <v>338520</v>
      </c>
      <c r="B1293" s="115" t="s">
        <v>109</v>
      </c>
      <c r="C1293" s="115" t="s">
        <v>137</v>
      </c>
      <c r="D1293" s="115" t="s">
        <v>137</v>
      </c>
      <c r="E1293" s="115" t="s">
        <v>137</v>
      </c>
      <c r="F1293" s="115" t="s">
        <v>137</v>
      </c>
      <c r="G1293" s="115" t="s">
        <v>137</v>
      </c>
      <c r="H1293" s="115" t="s">
        <v>137</v>
      </c>
      <c r="I1293" s="115" t="s">
        <v>137</v>
      </c>
      <c r="J1293" s="115" t="s">
        <v>134</v>
      </c>
      <c r="K1293" s="115" t="s">
        <v>134</v>
      </c>
      <c r="L1293" s="115" t="s">
        <v>134</v>
      </c>
      <c r="M1293" s="115" t="s">
        <v>134</v>
      </c>
      <c r="N1293" s="115" t="s">
        <v>134</v>
      </c>
      <c r="O1293" s="115" t="s">
        <v>134</v>
      </c>
    </row>
    <row r="1294" spans="1:15" x14ac:dyDescent="0.25">
      <c r="A1294" s="115">
        <v>338521</v>
      </c>
      <c r="B1294" s="115" t="s">
        <v>109</v>
      </c>
      <c r="C1294" s="115" t="s">
        <v>136</v>
      </c>
      <c r="D1294" s="115" t="s">
        <v>136</v>
      </c>
      <c r="E1294" s="115" t="s">
        <v>134</v>
      </c>
      <c r="F1294" s="115" t="s">
        <v>134</v>
      </c>
      <c r="G1294" s="115" t="s">
        <v>134</v>
      </c>
      <c r="H1294" s="115" t="s">
        <v>134</v>
      </c>
      <c r="I1294" s="115" t="s">
        <v>134</v>
      </c>
      <c r="J1294" s="115" t="s">
        <v>134</v>
      </c>
      <c r="K1294" s="115" t="s">
        <v>134</v>
      </c>
      <c r="L1294" s="115" t="s">
        <v>134</v>
      </c>
      <c r="M1294" s="115" t="s">
        <v>134</v>
      </c>
      <c r="N1294" s="115" t="s">
        <v>134</v>
      </c>
      <c r="O1294" s="115" t="s">
        <v>134</v>
      </c>
    </row>
    <row r="1295" spans="1:15" x14ac:dyDescent="0.25">
      <c r="A1295" s="115">
        <v>338526</v>
      </c>
      <c r="B1295" s="115" t="s">
        <v>109</v>
      </c>
      <c r="C1295" s="115" t="s">
        <v>136</v>
      </c>
      <c r="D1295" s="115" t="s">
        <v>136</v>
      </c>
      <c r="E1295" s="115" t="s">
        <v>136</v>
      </c>
      <c r="F1295" s="115" t="s">
        <v>136</v>
      </c>
      <c r="G1295" s="115" t="s">
        <v>136</v>
      </c>
      <c r="H1295" s="115" t="s">
        <v>136</v>
      </c>
      <c r="I1295" s="115" t="s">
        <v>136</v>
      </c>
      <c r="J1295" s="115" t="s">
        <v>134</v>
      </c>
      <c r="K1295" s="115" t="s">
        <v>134</v>
      </c>
      <c r="L1295" s="115" t="s">
        <v>134</v>
      </c>
      <c r="M1295" s="115" t="s">
        <v>134</v>
      </c>
      <c r="N1295" s="115" t="s">
        <v>134</v>
      </c>
      <c r="O1295" s="115" t="s">
        <v>134</v>
      </c>
    </row>
    <row r="1296" spans="1:15" x14ac:dyDescent="0.25">
      <c r="A1296" s="115">
        <v>338530</v>
      </c>
      <c r="B1296" s="115" t="s">
        <v>109</v>
      </c>
      <c r="C1296" s="115" t="s">
        <v>136</v>
      </c>
      <c r="D1296" s="115" t="s">
        <v>134</v>
      </c>
      <c r="E1296" s="115" t="s">
        <v>134</v>
      </c>
      <c r="F1296" s="115" t="s">
        <v>134</v>
      </c>
      <c r="G1296" s="115" t="s">
        <v>136</v>
      </c>
      <c r="H1296" s="115" t="s">
        <v>136</v>
      </c>
      <c r="I1296" s="115" t="s">
        <v>134</v>
      </c>
      <c r="J1296" s="115" t="s">
        <v>134</v>
      </c>
      <c r="K1296" s="115" t="s">
        <v>134</v>
      </c>
      <c r="L1296" s="115" t="s">
        <v>134</v>
      </c>
      <c r="M1296" s="115" t="s">
        <v>134</v>
      </c>
      <c r="N1296" s="115" t="s">
        <v>134</v>
      </c>
      <c r="O1296" s="115" t="s">
        <v>134</v>
      </c>
    </row>
    <row r="1297" spans="1:15" x14ac:dyDescent="0.25">
      <c r="A1297" s="115">
        <v>338532</v>
      </c>
      <c r="B1297" s="115" t="s">
        <v>109</v>
      </c>
      <c r="C1297" s="115" t="s">
        <v>136</v>
      </c>
      <c r="D1297" s="115" t="s">
        <v>136</v>
      </c>
      <c r="E1297" s="115" t="s">
        <v>136</v>
      </c>
      <c r="F1297" s="115" t="s">
        <v>134</v>
      </c>
      <c r="G1297" s="115" t="s">
        <v>134</v>
      </c>
      <c r="H1297" s="115" t="s">
        <v>136</v>
      </c>
      <c r="I1297" s="115" t="s">
        <v>134</v>
      </c>
      <c r="J1297" s="115" t="s">
        <v>134</v>
      </c>
      <c r="K1297" s="115" t="s">
        <v>134</v>
      </c>
      <c r="L1297" s="115" t="s">
        <v>134</v>
      </c>
      <c r="M1297" s="115" t="s">
        <v>134</v>
      </c>
      <c r="N1297" s="115" t="s">
        <v>134</v>
      </c>
      <c r="O1297" s="115" t="s">
        <v>134</v>
      </c>
    </row>
    <row r="1298" spans="1:15" x14ac:dyDescent="0.25">
      <c r="A1298" s="115">
        <v>338537</v>
      </c>
      <c r="B1298" s="115" t="s">
        <v>109</v>
      </c>
      <c r="C1298" s="115" t="s">
        <v>136</v>
      </c>
      <c r="D1298" s="115" t="s">
        <v>136</v>
      </c>
      <c r="E1298" s="115" t="s">
        <v>136</v>
      </c>
      <c r="F1298" s="115" t="s">
        <v>136</v>
      </c>
      <c r="G1298" s="115" t="s">
        <v>136</v>
      </c>
      <c r="H1298" s="115" t="s">
        <v>136</v>
      </c>
      <c r="I1298" s="115" t="s">
        <v>136</v>
      </c>
      <c r="J1298" s="115" t="s">
        <v>134</v>
      </c>
      <c r="K1298" s="115" t="s">
        <v>134</v>
      </c>
      <c r="L1298" s="115" t="s">
        <v>134</v>
      </c>
      <c r="M1298" s="115" t="s">
        <v>134</v>
      </c>
      <c r="N1298" s="115" t="s">
        <v>134</v>
      </c>
      <c r="O1298" s="115" t="s">
        <v>134</v>
      </c>
    </row>
    <row r="1299" spans="1:15" x14ac:dyDescent="0.25">
      <c r="A1299" s="115">
        <v>338547</v>
      </c>
      <c r="B1299" s="115" t="s">
        <v>109</v>
      </c>
      <c r="C1299" s="115" t="s">
        <v>136</v>
      </c>
      <c r="D1299" s="115" t="s">
        <v>136</v>
      </c>
      <c r="E1299" s="115" t="s">
        <v>136</v>
      </c>
      <c r="F1299" s="115" t="s">
        <v>136</v>
      </c>
      <c r="G1299" s="115" t="s">
        <v>136</v>
      </c>
      <c r="H1299" s="115" t="s">
        <v>136</v>
      </c>
      <c r="I1299" s="115" t="s">
        <v>136</v>
      </c>
      <c r="J1299" s="115" t="s">
        <v>134</v>
      </c>
      <c r="K1299" s="115" t="s">
        <v>134</v>
      </c>
      <c r="L1299" s="115" t="s">
        <v>134</v>
      </c>
      <c r="M1299" s="115" t="s">
        <v>134</v>
      </c>
      <c r="N1299" s="115" t="s">
        <v>134</v>
      </c>
      <c r="O1299" s="115" t="s">
        <v>134</v>
      </c>
    </row>
    <row r="1300" spans="1:15" x14ac:dyDescent="0.25">
      <c r="A1300" s="115">
        <v>338554</v>
      </c>
      <c r="B1300" s="115" t="s">
        <v>109</v>
      </c>
      <c r="C1300" s="115" t="s">
        <v>136</v>
      </c>
      <c r="D1300" s="115" t="s">
        <v>134</v>
      </c>
      <c r="E1300" s="115" t="s">
        <v>136</v>
      </c>
      <c r="F1300" s="115" t="s">
        <v>134</v>
      </c>
      <c r="G1300" s="115" t="s">
        <v>136</v>
      </c>
      <c r="H1300" s="115" t="s">
        <v>136</v>
      </c>
      <c r="I1300" s="115" t="s">
        <v>136</v>
      </c>
      <c r="J1300" s="115" t="s">
        <v>134</v>
      </c>
      <c r="K1300" s="115" t="s">
        <v>134</v>
      </c>
      <c r="L1300" s="115" t="s">
        <v>134</v>
      </c>
      <c r="M1300" s="115" t="s">
        <v>134</v>
      </c>
      <c r="N1300" s="115" t="s">
        <v>134</v>
      </c>
      <c r="O1300" s="115" t="s">
        <v>134</v>
      </c>
    </row>
    <row r="1301" spans="1:15" x14ac:dyDescent="0.25">
      <c r="A1301" s="115">
        <v>338557</v>
      </c>
      <c r="B1301" s="115" t="s">
        <v>109</v>
      </c>
      <c r="C1301" s="115" t="s">
        <v>136</v>
      </c>
      <c r="D1301" s="115" t="s">
        <v>136</v>
      </c>
      <c r="E1301" s="115" t="s">
        <v>136</v>
      </c>
      <c r="F1301" s="115" t="s">
        <v>136</v>
      </c>
      <c r="G1301" s="115" t="s">
        <v>136</v>
      </c>
      <c r="H1301" s="115" t="s">
        <v>136</v>
      </c>
      <c r="I1301" s="115" t="s">
        <v>136</v>
      </c>
      <c r="J1301" s="115" t="s">
        <v>134</v>
      </c>
      <c r="K1301" s="115" t="s">
        <v>134</v>
      </c>
      <c r="L1301" s="115" t="s">
        <v>134</v>
      </c>
      <c r="M1301" s="115" t="s">
        <v>134</v>
      </c>
      <c r="N1301" s="115" t="s">
        <v>134</v>
      </c>
      <c r="O1301" s="115" t="s">
        <v>134</v>
      </c>
    </row>
    <row r="1302" spans="1:15" x14ac:dyDescent="0.25">
      <c r="A1302" s="115">
        <v>338564</v>
      </c>
      <c r="B1302" s="115" t="s">
        <v>109</v>
      </c>
      <c r="C1302" s="115" t="s">
        <v>136</v>
      </c>
      <c r="D1302" s="115" t="s">
        <v>136</v>
      </c>
      <c r="E1302" s="115" t="s">
        <v>136</v>
      </c>
      <c r="F1302" s="115" t="s">
        <v>136</v>
      </c>
      <c r="G1302" s="115" t="s">
        <v>136</v>
      </c>
      <c r="H1302" s="115" t="s">
        <v>134</v>
      </c>
      <c r="I1302" s="115" t="s">
        <v>136</v>
      </c>
      <c r="J1302" s="115" t="s">
        <v>134</v>
      </c>
      <c r="K1302" s="115" t="s">
        <v>134</v>
      </c>
      <c r="L1302" s="115" t="s">
        <v>134</v>
      </c>
      <c r="M1302" s="115" t="s">
        <v>134</v>
      </c>
      <c r="N1302" s="115" t="s">
        <v>134</v>
      </c>
      <c r="O1302" s="115" t="s">
        <v>134</v>
      </c>
    </row>
    <row r="1303" spans="1:15" x14ac:dyDescent="0.25">
      <c r="A1303" s="115">
        <v>338565</v>
      </c>
      <c r="B1303" s="115" t="s">
        <v>109</v>
      </c>
      <c r="C1303" s="115" t="s">
        <v>136</v>
      </c>
      <c r="D1303" s="115" t="s">
        <v>134</v>
      </c>
      <c r="E1303" s="115" t="s">
        <v>134</v>
      </c>
      <c r="F1303" s="115" t="s">
        <v>134</v>
      </c>
      <c r="G1303" s="115" t="s">
        <v>134</v>
      </c>
      <c r="H1303" s="115" t="s">
        <v>136</v>
      </c>
      <c r="I1303" s="115" t="s">
        <v>134</v>
      </c>
      <c r="J1303" s="115" t="s">
        <v>134</v>
      </c>
      <c r="K1303" s="115" t="s">
        <v>134</v>
      </c>
      <c r="L1303" s="115" t="s">
        <v>134</v>
      </c>
      <c r="M1303" s="115" t="s">
        <v>134</v>
      </c>
      <c r="N1303" s="115" t="s">
        <v>134</v>
      </c>
      <c r="O1303" s="115" t="s">
        <v>134</v>
      </c>
    </row>
    <row r="1304" spans="1:15" x14ac:dyDescent="0.25">
      <c r="A1304" s="115">
        <v>338569</v>
      </c>
      <c r="B1304" s="115" t="s">
        <v>109</v>
      </c>
      <c r="C1304" s="115" t="s">
        <v>136</v>
      </c>
      <c r="D1304" s="115" t="s">
        <v>136</v>
      </c>
      <c r="E1304" s="115" t="s">
        <v>136</v>
      </c>
      <c r="F1304" s="115" t="s">
        <v>136</v>
      </c>
      <c r="G1304" s="115" t="s">
        <v>136</v>
      </c>
      <c r="H1304" s="115" t="s">
        <v>136</v>
      </c>
      <c r="I1304" s="115" t="s">
        <v>136</v>
      </c>
      <c r="J1304" s="115" t="s">
        <v>134</v>
      </c>
      <c r="K1304" s="115" t="s">
        <v>134</v>
      </c>
      <c r="L1304" s="115" t="s">
        <v>134</v>
      </c>
      <c r="M1304" s="115" t="s">
        <v>134</v>
      </c>
      <c r="N1304" s="115" t="s">
        <v>134</v>
      </c>
      <c r="O1304" s="115" t="s">
        <v>134</v>
      </c>
    </row>
    <row r="1305" spans="1:15" x14ac:dyDescent="0.25">
      <c r="A1305" s="115">
        <v>338571</v>
      </c>
      <c r="B1305" s="115" t="s">
        <v>109</v>
      </c>
      <c r="C1305" s="115" t="s">
        <v>136</v>
      </c>
      <c r="D1305" s="115" t="s">
        <v>136</v>
      </c>
      <c r="E1305" s="115" t="s">
        <v>134</v>
      </c>
      <c r="F1305" s="115" t="s">
        <v>134</v>
      </c>
      <c r="G1305" s="115" t="s">
        <v>134</v>
      </c>
      <c r="H1305" s="115" t="s">
        <v>134</v>
      </c>
      <c r="I1305" s="115" t="s">
        <v>134</v>
      </c>
      <c r="J1305" s="115" t="s">
        <v>134</v>
      </c>
      <c r="K1305" s="115" t="s">
        <v>134</v>
      </c>
      <c r="L1305" s="115" t="s">
        <v>134</v>
      </c>
      <c r="M1305" s="115" t="s">
        <v>134</v>
      </c>
      <c r="N1305" s="115" t="s">
        <v>134</v>
      </c>
      <c r="O1305" s="115" t="s">
        <v>134</v>
      </c>
    </row>
    <row r="1306" spans="1:15" x14ac:dyDescent="0.25">
      <c r="A1306" s="115">
        <v>338572</v>
      </c>
      <c r="B1306" s="115" t="s">
        <v>109</v>
      </c>
      <c r="C1306" s="115" t="s">
        <v>137</v>
      </c>
      <c r="D1306" s="115" t="s">
        <v>137</v>
      </c>
      <c r="E1306" s="115" t="s">
        <v>136</v>
      </c>
      <c r="F1306" s="115" t="s">
        <v>136</v>
      </c>
      <c r="G1306" s="115" t="s">
        <v>137</v>
      </c>
      <c r="H1306" s="115" t="s">
        <v>136</v>
      </c>
      <c r="I1306" s="115" t="s">
        <v>136</v>
      </c>
      <c r="J1306" s="115" t="s">
        <v>136</v>
      </c>
      <c r="K1306" s="115" t="s">
        <v>134</v>
      </c>
      <c r="L1306" s="115" t="s">
        <v>134</v>
      </c>
      <c r="M1306" s="115" t="s">
        <v>134</v>
      </c>
      <c r="N1306" s="115" t="s">
        <v>134</v>
      </c>
      <c r="O1306" s="115" t="s">
        <v>134</v>
      </c>
    </row>
    <row r="1307" spans="1:15" x14ac:dyDescent="0.25">
      <c r="A1307" s="115">
        <v>338577</v>
      </c>
      <c r="B1307" s="115" t="s">
        <v>109</v>
      </c>
      <c r="C1307" s="115" t="s">
        <v>136</v>
      </c>
      <c r="D1307" s="115" t="s">
        <v>136</v>
      </c>
      <c r="E1307" s="115" t="s">
        <v>136</v>
      </c>
      <c r="F1307" s="115" t="s">
        <v>136</v>
      </c>
      <c r="G1307" s="115" t="s">
        <v>136</v>
      </c>
      <c r="H1307" s="115" t="s">
        <v>136</v>
      </c>
      <c r="I1307" s="115" t="s">
        <v>136</v>
      </c>
      <c r="J1307" s="115" t="s">
        <v>134</v>
      </c>
      <c r="K1307" s="115" t="s">
        <v>134</v>
      </c>
      <c r="L1307" s="115" t="s">
        <v>134</v>
      </c>
      <c r="M1307" s="115" t="s">
        <v>134</v>
      </c>
      <c r="N1307" s="115" t="s">
        <v>134</v>
      </c>
      <c r="O1307" s="115" t="s">
        <v>134</v>
      </c>
    </row>
    <row r="1308" spans="1:15" x14ac:dyDescent="0.25">
      <c r="A1308" s="115">
        <v>338603</v>
      </c>
      <c r="B1308" s="115" t="s">
        <v>109</v>
      </c>
      <c r="C1308" s="115" t="s">
        <v>134</v>
      </c>
      <c r="D1308" s="115" t="s">
        <v>134</v>
      </c>
      <c r="E1308" s="115" t="s">
        <v>136</v>
      </c>
      <c r="F1308" s="115" t="s">
        <v>134</v>
      </c>
      <c r="G1308" s="115" t="s">
        <v>136</v>
      </c>
      <c r="H1308" s="115" t="s">
        <v>134</v>
      </c>
      <c r="I1308" s="115" t="s">
        <v>136</v>
      </c>
      <c r="J1308" s="115" t="s">
        <v>134</v>
      </c>
      <c r="K1308" s="115" t="s">
        <v>134</v>
      </c>
      <c r="L1308" s="115" t="s">
        <v>134</v>
      </c>
      <c r="M1308" s="115" t="s">
        <v>136</v>
      </c>
      <c r="N1308" s="115" t="s">
        <v>134</v>
      </c>
      <c r="O1308" s="115" t="s">
        <v>134</v>
      </c>
    </row>
    <row r="1309" spans="1:15" x14ac:dyDescent="0.25">
      <c r="A1309" s="115">
        <v>338604</v>
      </c>
      <c r="B1309" s="115" t="s">
        <v>109</v>
      </c>
      <c r="C1309" s="115" t="s">
        <v>137</v>
      </c>
      <c r="D1309" s="115" t="s">
        <v>136</v>
      </c>
      <c r="E1309" s="115" t="s">
        <v>137</v>
      </c>
      <c r="F1309" s="115" t="s">
        <v>136</v>
      </c>
      <c r="G1309" s="115" t="s">
        <v>136</v>
      </c>
      <c r="H1309" s="115" t="s">
        <v>136</v>
      </c>
      <c r="I1309" s="115" t="s">
        <v>136</v>
      </c>
      <c r="J1309" s="115" t="s">
        <v>134</v>
      </c>
      <c r="K1309" s="115" t="s">
        <v>134</v>
      </c>
      <c r="L1309" s="115" t="s">
        <v>134</v>
      </c>
      <c r="M1309" s="115" t="s">
        <v>134</v>
      </c>
      <c r="N1309" s="115" t="s">
        <v>134</v>
      </c>
      <c r="O1309" s="115" t="s">
        <v>134</v>
      </c>
    </row>
    <row r="1310" spans="1:15" x14ac:dyDescent="0.25">
      <c r="A1310" s="115">
        <v>338619</v>
      </c>
      <c r="B1310" s="115" t="s">
        <v>109</v>
      </c>
      <c r="C1310" s="115" t="s">
        <v>136</v>
      </c>
      <c r="D1310" s="115" t="s">
        <v>136</v>
      </c>
      <c r="E1310" s="115" t="s">
        <v>134</v>
      </c>
      <c r="F1310" s="115" t="s">
        <v>136</v>
      </c>
      <c r="G1310" s="115" t="s">
        <v>134</v>
      </c>
      <c r="H1310" s="115" t="s">
        <v>136</v>
      </c>
      <c r="I1310" s="115" t="s">
        <v>136</v>
      </c>
      <c r="J1310" s="115" t="s">
        <v>134</v>
      </c>
      <c r="K1310" s="115" t="s">
        <v>134</v>
      </c>
      <c r="L1310" s="115" t="s">
        <v>134</v>
      </c>
      <c r="M1310" s="115" t="s">
        <v>134</v>
      </c>
      <c r="N1310" s="115" t="s">
        <v>134</v>
      </c>
      <c r="O1310" s="115" t="s">
        <v>134</v>
      </c>
    </row>
    <row r="1311" spans="1:15" x14ac:dyDescent="0.25">
      <c r="A1311" s="115">
        <v>338632</v>
      </c>
      <c r="B1311" s="115" t="s">
        <v>109</v>
      </c>
      <c r="C1311" s="115" t="s">
        <v>136</v>
      </c>
      <c r="D1311" s="115" t="s">
        <v>134</v>
      </c>
      <c r="E1311" s="115" t="s">
        <v>134</v>
      </c>
      <c r="F1311" s="115" t="s">
        <v>134</v>
      </c>
      <c r="G1311" s="115" t="s">
        <v>136</v>
      </c>
      <c r="H1311" s="115" t="s">
        <v>136</v>
      </c>
      <c r="I1311" s="115" t="s">
        <v>134</v>
      </c>
      <c r="J1311" s="115" t="s">
        <v>134</v>
      </c>
      <c r="K1311" s="115" t="s">
        <v>134</v>
      </c>
      <c r="L1311" s="115" t="s">
        <v>134</v>
      </c>
      <c r="M1311" s="115" t="s">
        <v>134</v>
      </c>
      <c r="N1311" s="115" t="s">
        <v>134</v>
      </c>
      <c r="O1311" s="115" t="s">
        <v>134</v>
      </c>
    </row>
    <row r="1312" spans="1:15" x14ac:dyDescent="0.25">
      <c r="A1312" s="115">
        <v>338657</v>
      </c>
      <c r="B1312" s="115" t="s">
        <v>109</v>
      </c>
      <c r="C1312" s="115" t="s">
        <v>136</v>
      </c>
      <c r="D1312" s="115" t="s">
        <v>136</v>
      </c>
      <c r="E1312" s="115" t="s">
        <v>134</v>
      </c>
      <c r="F1312" s="115" t="s">
        <v>134</v>
      </c>
      <c r="G1312" s="115" t="s">
        <v>134</v>
      </c>
      <c r="H1312" s="115" t="s">
        <v>134</v>
      </c>
      <c r="I1312" s="115" t="s">
        <v>134</v>
      </c>
      <c r="J1312" s="115" t="s">
        <v>134</v>
      </c>
      <c r="K1312" s="115" t="s">
        <v>134</v>
      </c>
      <c r="L1312" s="115" t="s">
        <v>134</v>
      </c>
      <c r="M1312" s="115" t="s">
        <v>134</v>
      </c>
      <c r="N1312" s="115" t="s">
        <v>134</v>
      </c>
      <c r="O1312" s="115" t="s">
        <v>134</v>
      </c>
    </row>
    <row r="1313" spans="1:15" x14ac:dyDescent="0.25">
      <c r="A1313" s="115">
        <v>338659</v>
      </c>
      <c r="B1313" s="115" t="s">
        <v>109</v>
      </c>
      <c r="C1313" s="115" t="s">
        <v>134</v>
      </c>
      <c r="D1313" s="115" t="s">
        <v>136</v>
      </c>
      <c r="E1313" s="115" t="s">
        <v>136</v>
      </c>
      <c r="F1313" s="115" t="s">
        <v>136</v>
      </c>
      <c r="G1313" s="115" t="s">
        <v>134</v>
      </c>
      <c r="H1313" s="115" t="s">
        <v>136</v>
      </c>
      <c r="I1313" s="115" t="s">
        <v>134</v>
      </c>
      <c r="J1313" s="115" t="s">
        <v>134</v>
      </c>
      <c r="K1313" s="115" t="s">
        <v>134</v>
      </c>
      <c r="L1313" s="115" t="s">
        <v>134</v>
      </c>
      <c r="M1313" s="115" t="s">
        <v>134</v>
      </c>
      <c r="N1313" s="115" t="s">
        <v>134</v>
      </c>
      <c r="O1313" s="115" t="s">
        <v>134</v>
      </c>
    </row>
    <row r="1314" spans="1:15" x14ac:dyDescent="0.25">
      <c r="A1314" s="115">
        <v>338662</v>
      </c>
      <c r="B1314" s="115" t="s">
        <v>109</v>
      </c>
      <c r="C1314" s="115" t="s">
        <v>136</v>
      </c>
      <c r="D1314" s="115" t="s">
        <v>134</v>
      </c>
      <c r="E1314" s="115" t="s">
        <v>136</v>
      </c>
      <c r="F1314" s="115" t="s">
        <v>134</v>
      </c>
      <c r="G1314" s="115" t="s">
        <v>136</v>
      </c>
      <c r="H1314" s="115" t="s">
        <v>134</v>
      </c>
      <c r="I1314" s="115" t="s">
        <v>136</v>
      </c>
      <c r="J1314" s="115" t="s">
        <v>134</v>
      </c>
      <c r="K1314" s="115" t="s">
        <v>134</v>
      </c>
      <c r="L1314" s="115" t="s">
        <v>134</v>
      </c>
      <c r="M1314" s="115" t="s">
        <v>134</v>
      </c>
      <c r="N1314" s="115" t="s">
        <v>134</v>
      </c>
      <c r="O1314" s="115" t="s">
        <v>134</v>
      </c>
    </row>
    <row r="1315" spans="1:15" x14ac:dyDescent="0.25">
      <c r="A1315" s="115">
        <v>338679</v>
      </c>
      <c r="B1315" s="115" t="s">
        <v>109</v>
      </c>
      <c r="C1315" s="115" t="s">
        <v>134</v>
      </c>
      <c r="D1315" s="115" t="s">
        <v>136</v>
      </c>
      <c r="E1315" s="115" t="s">
        <v>136</v>
      </c>
      <c r="F1315" s="115" t="s">
        <v>136</v>
      </c>
      <c r="G1315" s="115" t="s">
        <v>136</v>
      </c>
      <c r="H1315" s="115" t="s">
        <v>136</v>
      </c>
      <c r="I1315" s="115" t="s">
        <v>136</v>
      </c>
      <c r="J1315" s="115" t="s">
        <v>134</v>
      </c>
      <c r="K1315" s="115" t="s">
        <v>134</v>
      </c>
      <c r="L1315" s="115" t="s">
        <v>134</v>
      </c>
      <c r="M1315" s="115" t="s">
        <v>134</v>
      </c>
      <c r="N1315" s="115" t="s">
        <v>134</v>
      </c>
      <c r="O1315" s="115" t="s">
        <v>134</v>
      </c>
    </row>
    <row r="1316" spans="1:15" x14ac:dyDescent="0.25">
      <c r="A1316" s="115">
        <v>338681</v>
      </c>
      <c r="B1316" s="115" t="s">
        <v>109</v>
      </c>
      <c r="C1316" s="115" t="s">
        <v>137</v>
      </c>
      <c r="D1316" s="115" t="s">
        <v>137</v>
      </c>
      <c r="E1316" s="115" t="s">
        <v>137</v>
      </c>
      <c r="F1316" s="115" t="s">
        <v>136</v>
      </c>
      <c r="G1316" s="115" t="s">
        <v>137</v>
      </c>
      <c r="H1316" s="115" t="s">
        <v>136</v>
      </c>
      <c r="I1316" s="115" t="s">
        <v>136</v>
      </c>
      <c r="J1316" s="115" t="s">
        <v>134</v>
      </c>
      <c r="K1316" s="115" t="s">
        <v>134</v>
      </c>
      <c r="L1316" s="115" t="s">
        <v>134</v>
      </c>
      <c r="M1316" s="115" t="s">
        <v>134</v>
      </c>
      <c r="N1316" s="115" t="s">
        <v>134</v>
      </c>
      <c r="O1316" s="115" t="s">
        <v>134</v>
      </c>
    </row>
    <row r="1317" spans="1:15" x14ac:dyDescent="0.25">
      <c r="A1317" s="115">
        <v>338698</v>
      </c>
      <c r="B1317" s="115" t="s">
        <v>109</v>
      </c>
      <c r="C1317" s="115" t="s">
        <v>136</v>
      </c>
      <c r="D1317" s="115" t="s">
        <v>136</v>
      </c>
      <c r="E1317" s="115" t="s">
        <v>136</v>
      </c>
      <c r="F1317" s="115" t="s">
        <v>136</v>
      </c>
      <c r="G1317" s="115" t="s">
        <v>136</v>
      </c>
      <c r="H1317" s="115" t="s">
        <v>136</v>
      </c>
      <c r="I1317" s="115" t="s">
        <v>136</v>
      </c>
      <c r="J1317" s="115" t="s">
        <v>134</v>
      </c>
      <c r="K1317" s="115" t="s">
        <v>134</v>
      </c>
      <c r="L1317" s="115" t="s">
        <v>134</v>
      </c>
      <c r="M1317" s="115" t="s">
        <v>134</v>
      </c>
      <c r="N1317" s="115" t="s">
        <v>134</v>
      </c>
      <c r="O1317" s="115" t="s">
        <v>134</v>
      </c>
    </row>
    <row r="1318" spans="1:15" x14ac:dyDescent="0.25">
      <c r="A1318" s="115">
        <v>338710</v>
      </c>
      <c r="B1318" s="115" t="s">
        <v>109</v>
      </c>
      <c r="C1318" s="115" t="s">
        <v>136</v>
      </c>
      <c r="D1318" s="115" t="s">
        <v>134</v>
      </c>
      <c r="E1318" s="115" t="s">
        <v>136</v>
      </c>
      <c r="F1318" s="115" t="s">
        <v>136</v>
      </c>
      <c r="G1318" s="115" t="s">
        <v>136</v>
      </c>
      <c r="H1318" s="115" t="s">
        <v>136</v>
      </c>
      <c r="I1318" s="115" t="s">
        <v>134</v>
      </c>
      <c r="J1318" s="115" t="s">
        <v>134</v>
      </c>
      <c r="K1318" s="115" t="s">
        <v>134</v>
      </c>
      <c r="L1318" s="115" t="s">
        <v>134</v>
      </c>
      <c r="M1318" s="115" t="s">
        <v>134</v>
      </c>
      <c r="N1318" s="115" t="s">
        <v>134</v>
      </c>
      <c r="O1318" s="115" t="s">
        <v>134</v>
      </c>
    </row>
    <row r="1319" spans="1:15" x14ac:dyDescent="0.25">
      <c r="A1319" s="115">
        <v>338713</v>
      </c>
      <c r="B1319" s="115" t="s">
        <v>109</v>
      </c>
      <c r="C1319" s="115" t="s">
        <v>136</v>
      </c>
      <c r="D1319" s="115" t="s">
        <v>136</v>
      </c>
      <c r="E1319" s="115" t="s">
        <v>136</v>
      </c>
      <c r="F1319" s="115" t="s">
        <v>136</v>
      </c>
      <c r="G1319" s="115" t="s">
        <v>136</v>
      </c>
      <c r="H1319" s="115" t="s">
        <v>136</v>
      </c>
      <c r="I1319" s="115" t="s">
        <v>136</v>
      </c>
      <c r="J1319" s="115" t="s">
        <v>134</v>
      </c>
      <c r="K1319" s="115" t="s">
        <v>134</v>
      </c>
      <c r="L1319" s="115" t="s">
        <v>134</v>
      </c>
      <c r="M1319" s="115" t="s">
        <v>134</v>
      </c>
      <c r="N1319" s="115" t="s">
        <v>134</v>
      </c>
      <c r="O1319" s="115" t="s">
        <v>134</v>
      </c>
    </row>
    <row r="1320" spans="1:15" x14ac:dyDescent="0.25">
      <c r="A1320" s="115">
        <v>338718</v>
      </c>
      <c r="B1320" s="115" t="s">
        <v>109</v>
      </c>
      <c r="C1320" s="115" t="s">
        <v>137</v>
      </c>
      <c r="D1320" s="115" t="s">
        <v>137</v>
      </c>
      <c r="E1320" s="115" t="s">
        <v>137</v>
      </c>
      <c r="F1320" s="115" t="s">
        <v>137</v>
      </c>
      <c r="G1320" s="115" t="s">
        <v>137</v>
      </c>
      <c r="H1320" s="115" t="s">
        <v>137</v>
      </c>
      <c r="I1320" s="115" t="s">
        <v>137</v>
      </c>
      <c r="J1320" s="115" t="s">
        <v>136</v>
      </c>
      <c r="K1320" s="115" t="s">
        <v>136</v>
      </c>
      <c r="L1320" s="115" t="s">
        <v>136</v>
      </c>
      <c r="M1320" s="115" t="s">
        <v>136</v>
      </c>
      <c r="N1320" s="115" t="s">
        <v>134</v>
      </c>
      <c r="O1320" s="115" t="s">
        <v>134</v>
      </c>
    </row>
    <row r="1321" spans="1:15" x14ac:dyDescent="0.25">
      <c r="A1321" s="115">
        <v>338721</v>
      </c>
      <c r="B1321" s="115" t="s">
        <v>109</v>
      </c>
      <c r="C1321" s="115" t="s">
        <v>136</v>
      </c>
      <c r="D1321" s="115" t="s">
        <v>134</v>
      </c>
      <c r="E1321" s="115" t="s">
        <v>136</v>
      </c>
      <c r="F1321" s="115" t="s">
        <v>137</v>
      </c>
      <c r="G1321" s="115" t="s">
        <v>136</v>
      </c>
      <c r="H1321" s="115" t="s">
        <v>134</v>
      </c>
      <c r="I1321" s="115" t="s">
        <v>134</v>
      </c>
      <c r="J1321" s="115" t="s">
        <v>134</v>
      </c>
      <c r="K1321" s="115" t="s">
        <v>134</v>
      </c>
      <c r="L1321" s="115" t="s">
        <v>136</v>
      </c>
      <c r="M1321" s="115" t="s">
        <v>134</v>
      </c>
      <c r="N1321" s="115" t="s">
        <v>134</v>
      </c>
      <c r="O1321" s="115" t="s">
        <v>134</v>
      </c>
    </row>
    <row r="1322" spans="1:15" x14ac:dyDescent="0.25">
      <c r="A1322" s="115">
        <v>338728</v>
      </c>
      <c r="B1322" s="115" t="s">
        <v>109</v>
      </c>
      <c r="C1322" s="115" t="s">
        <v>136</v>
      </c>
      <c r="D1322" s="115" t="s">
        <v>134</v>
      </c>
      <c r="E1322" s="115" t="s">
        <v>134</v>
      </c>
      <c r="F1322" s="115" t="s">
        <v>134</v>
      </c>
      <c r="G1322" s="115" t="s">
        <v>136</v>
      </c>
      <c r="H1322" s="115" t="s">
        <v>134</v>
      </c>
      <c r="I1322" s="115" t="s">
        <v>136</v>
      </c>
      <c r="J1322" s="115" t="s">
        <v>134</v>
      </c>
      <c r="K1322" s="115" t="s">
        <v>134</v>
      </c>
      <c r="L1322" s="115" t="s">
        <v>134</v>
      </c>
      <c r="M1322" s="115" t="s">
        <v>134</v>
      </c>
      <c r="N1322" s="115" t="s">
        <v>134</v>
      </c>
      <c r="O1322" s="115" t="s">
        <v>134</v>
      </c>
    </row>
    <row r="1323" spans="1:15" x14ac:dyDescent="0.25">
      <c r="A1323" s="115">
        <v>338730</v>
      </c>
      <c r="B1323" s="115" t="s">
        <v>109</v>
      </c>
      <c r="C1323" s="115" t="s">
        <v>136</v>
      </c>
      <c r="D1323" s="115" t="s">
        <v>136</v>
      </c>
      <c r="E1323" s="115" t="s">
        <v>136</v>
      </c>
      <c r="F1323" s="115" t="s">
        <v>136</v>
      </c>
      <c r="G1323" s="115" t="s">
        <v>136</v>
      </c>
      <c r="H1323" s="115" t="s">
        <v>136</v>
      </c>
      <c r="I1323" s="115" t="s">
        <v>136</v>
      </c>
      <c r="J1323" s="115" t="s">
        <v>134</v>
      </c>
      <c r="K1323" s="115" t="s">
        <v>134</v>
      </c>
      <c r="L1323" s="115" t="s">
        <v>134</v>
      </c>
      <c r="M1323" s="115" t="s">
        <v>134</v>
      </c>
      <c r="N1323" s="115" t="s">
        <v>134</v>
      </c>
      <c r="O1323" s="115" t="s">
        <v>134</v>
      </c>
    </row>
    <row r="1324" spans="1:15" x14ac:dyDescent="0.25">
      <c r="A1324" s="115">
        <v>338738</v>
      </c>
      <c r="B1324" s="115" t="s">
        <v>109</v>
      </c>
      <c r="C1324" s="115" t="s">
        <v>136</v>
      </c>
      <c r="D1324" s="115" t="s">
        <v>136</v>
      </c>
      <c r="E1324" s="115" t="s">
        <v>134</v>
      </c>
      <c r="F1324" s="115" t="s">
        <v>136</v>
      </c>
      <c r="G1324" s="115" t="s">
        <v>136</v>
      </c>
      <c r="H1324" s="115" t="s">
        <v>136</v>
      </c>
      <c r="I1324" s="115" t="s">
        <v>136</v>
      </c>
      <c r="J1324" s="115" t="s">
        <v>134</v>
      </c>
      <c r="K1324" s="115" t="s">
        <v>134</v>
      </c>
      <c r="L1324" s="115" t="s">
        <v>134</v>
      </c>
      <c r="M1324" s="115" t="s">
        <v>134</v>
      </c>
      <c r="N1324" s="115" t="s">
        <v>134</v>
      </c>
      <c r="O1324" s="115" t="s">
        <v>134</v>
      </c>
    </row>
    <row r="1325" spans="1:15" x14ac:dyDescent="0.25">
      <c r="A1325" s="115">
        <v>338739</v>
      </c>
      <c r="B1325" s="115" t="s">
        <v>109</v>
      </c>
      <c r="C1325" s="115" t="s">
        <v>136</v>
      </c>
      <c r="D1325" s="115" t="s">
        <v>136</v>
      </c>
      <c r="E1325" s="115" t="s">
        <v>136</v>
      </c>
      <c r="F1325" s="115" t="s">
        <v>136</v>
      </c>
      <c r="G1325" s="115" t="s">
        <v>136</v>
      </c>
      <c r="H1325" s="115" t="s">
        <v>136</v>
      </c>
      <c r="I1325" s="115" t="s">
        <v>136</v>
      </c>
      <c r="J1325" s="115" t="s">
        <v>134</v>
      </c>
      <c r="K1325" s="115" t="s">
        <v>134</v>
      </c>
      <c r="L1325" s="115" t="s">
        <v>134</v>
      </c>
      <c r="M1325" s="115" t="s">
        <v>134</v>
      </c>
      <c r="N1325" s="115" t="s">
        <v>134</v>
      </c>
      <c r="O1325" s="115" t="s">
        <v>134</v>
      </c>
    </row>
    <row r="1326" spans="1:15" x14ac:dyDescent="0.25">
      <c r="A1326" s="115">
        <v>338744</v>
      </c>
      <c r="B1326" s="115" t="s">
        <v>109</v>
      </c>
      <c r="C1326" s="115" t="s">
        <v>136</v>
      </c>
      <c r="D1326" s="115" t="s">
        <v>134</v>
      </c>
      <c r="E1326" s="115" t="s">
        <v>136</v>
      </c>
      <c r="F1326" s="115" t="s">
        <v>136</v>
      </c>
      <c r="G1326" s="115" t="s">
        <v>134</v>
      </c>
      <c r="H1326" s="115" t="s">
        <v>134</v>
      </c>
      <c r="I1326" s="115" t="s">
        <v>134</v>
      </c>
      <c r="J1326" s="115" t="s">
        <v>134</v>
      </c>
      <c r="K1326" s="115" t="s">
        <v>134</v>
      </c>
      <c r="L1326" s="115" t="s">
        <v>134</v>
      </c>
      <c r="M1326" s="115" t="s">
        <v>134</v>
      </c>
      <c r="N1326" s="115" t="s">
        <v>134</v>
      </c>
      <c r="O1326" s="115" t="s">
        <v>134</v>
      </c>
    </row>
    <row r="1327" spans="1:15" x14ac:dyDescent="0.25">
      <c r="A1327" s="115">
        <v>338746</v>
      </c>
      <c r="B1327" s="115" t="s">
        <v>109</v>
      </c>
      <c r="C1327" s="115" t="s">
        <v>136</v>
      </c>
      <c r="D1327" s="115" t="s">
        <v>134</v>
      </c>
      <c r="E1327" s="115" t="s">
        <v>136</v>
      </c>
      <c r="F1327" s="115" t="s">
        <v>134</v>
      </c>
      <c r="G1327" s="115" t="s">
        <v>136</v>
      </c>
      <c r="H1327" s="115" t="s">
        <v>134</v>
      </c>
      <c r="I1327" s="115" t="s">
        <v>136</v>
      </c>
      <c r="J1327" s="115" t="s">
        <v>134</v>
      </c>
      <c r="K1327" s="115" t="s">
        <v>134</v>
      </c>
      <c r="L1327" s="115" t="s">
        <v>134</v>
      </c>
      <c r="M1327" s="115" t="s">
        <v>134</v>
      </c>
      <c r="N1327" s="115" t="s">
        <v>134</v>
      </c>
      <c r="O1327" s="115" t="s">
        <v>134</v>
      </c>
    </row>
    <row r="1328" spans="1:15" x14ac:dyDescent="0.25">
      <c r="A1328" s="115">
        <v>338750</v>
      </c>
      <c r="B1328" s="115" t="s">
        <v>109</v>
      </c>
      <c r="C1328" s="115" t="s">
        <v>137</v>
      </c>
      <c r="D1328" s="115" t="s">
        <v>137</v>
      </c>
      <c r="E1328" s="115" t="s">
        <v>136</v>
      </c>
      <c r="F1328" s="115" t="s">
        <v>136</v>
      </c>
      <c r="G1328" s="115" t="s">
        <v>137</v>
      </c>
      <c r="H1328" s="115" t="s">
        <v>136</v>
      </c>
      <c r="I1328" s="115" t="s">
        <v>137</v>
      </c>
      <c r="J1328" s="115" t="s">
        <v>134</v>
      </c>
      <c r="K1328" s="115" t="s">
        <v>134</v>
      </c>
      <c r="L1328" s="115" t="s">
        <v>134</v>
      </c>
      <c r="M1328" s="115" t="s">
        <v>134</v>
      </c>
      <c r="N1328" s="115" t="s">
        <v>136</v>
      </c>
      <c r="O1328" s="115" t="s">
        <v>134</v>
      </c>
    </row>
    <row r="1329" spans="1:15" x14ac:dyDescent="0.25">
      <c r="A1329" s="115">
        <v>338751</v>
      </c>
      <c r="B1329" s="115" t="s">
        <v>109</v>
      </c>
      <c r="C1329" s="115" t="s">
        <v>137</v>
      </c>
      <c r="D1329" s="115" t="s">
        <v>137</v>
      </c>
      <c r="E1329" s="115" t="s">
        <v>136</v>
      </c>
      <c r="F1329" s="115" t="s">
        <v>137</v>
      </c>
      <c r="G1329" s="115" t="s">
        <v>137</v>
      </c>
      <c r="H1329" s="115" t="s">
        <v>136</v>
      </c>
      <c r="I1329" s="115" t="s">
        <v>136</v>
      </c>
      <c r="J1329" s="115" t="s">
        <v>136</v>
      </c>
      <c r="K1329" s="115" t="s">
        <v>136</v>
      </c>
      <c r="L1329" s="115" t="s">
        <v>134</v>
      </c>
      <c r="M1329" s="115" t="s">
        <v>136</v>
      </c>
      <c r="N1329" s="115" t="s">
        <v>136</v>
      </c>
      <c r="O1329" s="115" t="s">
        <v>134</v>
      </c>
    </row>
    <row r="1330" spans="1:15" x14ac:dyDescent="0.25">
      <c r="A1330" s="115">
        <v>338762</v>
      </c>
      <c r="B1330" s="115" t="s">
        <v>109</v>
      </c>
      <c r="C1330" s="115" t="s">
        <v>136</v>
      </c>
      <c r="D1330" s="115" t="s">
        <v>136</v>
      </c>
      <c r="E1330" s="115" t="s">
        <v>136</v>
      </c>
      <c r="F1330" s="115" t="s">
        <v>136</v>
      </c>
      <c r="G1330" s="115" t="s">
        <v>136</v>
      </c>
      <c r="H1330" s="115" t="s">
        <v>136</v>
      </c>
      <c r="I1330" s="115" t="s">
        <v>136</v>
      </c>
      <c r="J1330" s="115" t="s">
        <v>134</v>
      </c>
      <c r="K1330" s="115" t="s">
        <v>134</v>
      </c>
      <c r="L1330" s="115" t="s">
        <v>134</v>
      </c>
      <c r="M1330" s="115" t="s">
        <v>134</v>
      </c>
      <c r="N1330" s="115" t="s">
        <v>134</v>
      </c>
      <c r="O1330" s="115" t="s">
        <v>134</v>
      </c>
    </row>
    <row r="1331" spans="1:15" x14ac:dyDescent="0.25">
      <c r="A1331" s="115">
        <v>338763</v>
      </c>
      <c r="B1331" s="115" t="s">
        <v>109</v>
      </c>
      <c r="C1331" s="115" t="s">
        <v>136</v>
      </c>
      <c r="D1331" s="115" t="s">
        <v>136</v>
      </c>
      <c r="E1331" s="115" t="s">
        <v>134</v>
      </c>
      <c r="F1331" s="115" t="s">
        <v>134</v>
      </c>
      <c r="G1331" s="115" t="s">
        <v>136</v>
      </c>
      <c r="H1331" s="115" t="s">
        <v>134</v>
      </c>
      <c r="I1331" s="115" t="s">
        <v>134</v>
      </c>
      <c r="J1331" s="115" t="s">
        <v>134</v>
      </c>
      <c r="K1331" s="115" t="s">
        <v>134</v>
      </c>
      <c r="L1331" s="115" t="s">
        <v>134</v>
      </c>
      <c r="M1331" s="115" t="s">
        <v>134</v>
      </c>
      <c r="N1331" s="115" t="s">
        <v>134</v>
      </c>
      <c r="O1331" s="115" t="s">
        <v>134</v>
      </c>
    </row>
    <row r="1332" spans="1:15" x14ac:dyDescent="0.25">
      <c r="A1332" s="115">
        <v>338765</v>
      </c>
      <c r="B1332" s="115" t="s">
        <v>109</v>
      </c>
      <c r="C1332" s="115" t="s">
        <v>136</v>
      </c>
      <c r="D1332" s="115" t="s">
        <v>136</v>
      </c>
      <c r="E1332" s="115" t="s">
        <v>136</v>
      </c>
      <c r="F1332" s="115" t="s">
        <v>136</v>
      </c>
      <c r="G1332" s="115" t="s">
        <v>136</v>
      </c>
      <c r="H1332" s="115" t="s">
        <v>136</v>
      </c>
      <c r="I1332" s="115" t="s">
        <v>136</v>
      </c>
      <c r="J1332" s="115" t="s">
        <v>134</v>
      </c>
      <c r="K1332" s="115" t="s">
        <v>134</v>
      </c>
      <c r="L1332" s="115" t="s">
        <v>134</v>
      </c>
      <c r="M1332" s="115" t="s">
        <v>134</v>
      </c>
      <c r="N1332" s="115" t="s">
        <v>134</v>
      </c>
      <c r="O1332" s="115" t="s">
        <v>134</v>
      </c>
    </row>
    <row r="1333" spans="1:15" x14ac:dyDescent="0.25">
      <c r="A1333" s="115">
        <v>338768</v>
      </c>
      <c r="B1333" s="115" t="s">
        <v>109</v>
      </c>
      <c r="C1333" s="115" t="s">
        <v>136</v>
      </c>
      <c r="D1333" s="115" t="s">
        <v>136</v>
      </c>
      <c r="E1333" s="115" t="s">
        <v>136</v>
      </c>
      <c r="F1333" s="115" t="s">
        <v>136</v>
      </c>
      <c r="G1333" s="115" t="s">
        <v>136</v>
      </c>
      <c r="H1333" s="115" t="s">
        <v>136</v>
      </c>
      <c r="I1333" s="115" t="s">
        <v>136</v>
      </c>
      <c r="J1333" s="115" t="s">
        <v>134</v>
      </c>
      <c r="K1333" s="115" t="s">
        <v>134</v>
      </c>
      <c r="L1333" s="115" t="s">
        <v>134</v>
      </c>
      <c r="M1333" s="115" t="s">
        <v>134</v>
      </c>
      <c r="N1333" s="115" t="s">
        <v>134</v>
      </c>
      <c r="O1333" s="115" t="s">
        <v>134</v>
      </c>
    </row>
    <row r="1334" spans="1:15" x14ac:dyDescent="0.25">
      <c r="A1334" s="115">
        <v>338769</v>
      </c>
      <c r="B1334" s="115" t="s">
        <v>109</v>
      </c>
      <c r="C1334" s="115" t="s">
        <v>136</v>
      </c>
      <c r="D1334" s="115" t="s">
        <v>136</v>
      </c>
      <c r="E1334" s="115" t="s">
        <v>136</v>
      </c>
      <c r="F1334" s="115" t="s">
        <v>136</v>
      </c>
      <c r="G1334" s="115" t="s">
        <v>136</v>
      </c>
      <c r="H1334" s="115" t="s">
        <v>136</v>
      </c>
      <c r="I1334" s="115" t="s">
        <v>136</v>
      </c>
      <c r="J1334" s="115" t="s">
        <v>134</v>
      </c>
      <c r="K1334" s="115" t="s">
        <v>134</v>
      </c>
      <c r="L1334" s="115" t="s">
        <v>134</v>
      </c>
      <c r="M1334" s="115" t="s">
        <v>134</v>
      </c>
      <c r="N1334" s="115" t="s">
        <v>134</v>
      </c>
      <c r="O1334" s="115" t="s">
        <v>134</v>
      </c>
    </row>
    <row r="1335" spans="1:15" x14ac:dyDescent="0.25">
      <c r="A1335" s="115">
        <v>338773</v>
      </c>
      <c r="B1335" s="115" t="s">
        <v>109</v>
      </c>
      <c r="C1335" s="115" t="s">
        <v>136</v>
      </c>
      <c r="D1335" s="115" t="s">
        <v>136</v>
      </c>
      <c r="E1335" s="115" t="s">
        <v>134</v>
      </c>
      <c r="F1335" s="115" t="s">
        <v>134</v>
      </c>
      <c r="G1335" s="115" t="s">
        <v>136</v>
      </c>
      <c r="H1335" s="115" t="s">
        <v>136</v>
      </c>
      <c r="I1335" s="115" t="s">
        <v>136</v>
      </c>
      <c r="J1335" s="115" t="s">
        <v>134</v>
      </c>
      <c r="K1335" s="115" t="s">
        <v>134</v>
      </c>
      <c r="L1335" s="115" t="s">
        <v>134</v>
      </c>
      <c r="M1335" s="115" t="s">
        <v>134</v>
      </c>
      <c r="N1335" s="115" t="s">
        <v>134</v>
      </c>
      <c r="O1335" s="115" t="s">
        <v>134</v>
      </c>
    </row>
    <row r="1336" spans="1:15" x14ac:dyDescent="0.25">
      <c r="A1336" s="115">
        <v>338775</v>
      </c>
      <c r="B1336" s="115" t="s">
        <v>109</v>
      </c>
      <c r="C1336" s="115" t="s">
        <v>136</v>
      </c>
      <c r="D1336" s="115" t="s">
        <v>134</v>
      </c>
      <c r="E1336" s="115" t="s">
        <v>134</v>
      </c>
      <c r="F1336" s="115" t="s">
        <v>134</v>
      </c>
      <c r="G1336" s="115" t="s">
        <v>134</v>
      </c>
      <c r="H1336" s="115" t="s">
        <v>136</v>
      </c>
      <c r="I1336" s="115" t="s">
        <v>136</v>
      </c>
      <c r="J1336" s="115" t="s">
        <v>134</v>
      </c>
      <c r="K1336" s="115" t="s">
        <v>134</v>
      </c>
      <c r="L1336" s="115" t="s">
        <v>134</v>
      </c>
      <c r="M1336" s="115" t="s">
        <v>134</v>
      </c>
      <c r="N1336" s="115" t="s">
        <v>134</v>
      </c>
      <c r="O1336" s="115" t="s">
        <v>134</v>
      </c>
    </row>
    <row r="1337" spans="1:15" x14ac:dyDescent="0.25">
      <c r="A1337" s="115">
        <v>338776</v>
      </c>
      <c r="B1337" s="115" t="s">
        <v>109</v>
      </c>
      <c r="C1337" s="115" t="s">
        <v>136</v>
      </c>
      <c r="D1337" s="115" t="s">
        <v>136</v>
      </c>
      <c r="E1337" s="115" t="s">
        <v>136</v>
      </c>
      <c r="F1337" s="115" t="s">
        <v>136</v>
      </c>
      <c r="G1337" s="115" t="s">
        <v>136</v>
      </c>
      <c r="H1337" s="115" t="s">
        <v>136</v>
      </c>
      <c r="I1337" s="115" t="s">
        <v>136</v>
      </c>
      <c r="J1337" s="115" t="s">
        <v>134</v>
      </c>
      <c r="K1337" s="115" t="s">
        <v>134</v>
      </c>
      <c r="L1337" s="115" t="s">
        <v>134</v>
      </c>
      <c r="M1337" s="115" t="s">
        <v>134</v>
      </c>
      <c r="N1337" s="115" t="s">
        <v>134</v>
      </c>
      <c r="O1337" s="115" t="s">
        <v>134</v>
      </c>
    </row>
    <row r="1338" spans="1:15" x14ac:dyDescent="0.25">
      <c r="A1338" s="115">
        <v>338777</v>
      </c>
      <c r="B1338" s="115" t="s">
        <v>109</v>
      </c>
      <c r="C1338" s="115" t="s">
        <v>136</v>
      </c>
      <c r="D1338" s="115" t="s">
        <v>134</v>
      </c>
      <c r="E1338" s="115" t="s">
        <v>134</v>
      </c>
      <c r="F1338" s="115" t="s">
        <v>134</v>
      </c>
      <c r="G1338" s="115" t="s">
        <v>136</v>
      </c>
      <c r="H1338" s="115" t="s">
        <v>134</v>
      </c>
      <c r="I1338" s="115" t="s">
        <v>134</v>
      </c>
      <c r="J1338" s="115" t="s">
        <v>136</v>
      </c>
      <c r="K1338" s="115" t="s">
        <v>134</v>
      </c>
      <c r="L1338" s="115" t="s">
        <v>134</v>
      </c>
      <c r="M1338" s="115" t="s">
        <v>136</v>
      </c>
      <c r="N1338" s="115" t="s">
        <v>134</v>
      </c>
      <c r="O1338" s="115" t="s">
        <v>134</v>
      </c>
    </row>
    <row r="1339" spans="1:15" x14ac:dyDescent="0.25">
      <c r="A1339" s="115">
        <v>338780</v>
      </c>
      <c r="B1339" s="115" t="s">
        <v>109</v>
      </c>
      <c r="C1339" s="115" t="s">
        <v>136</v>
      </c>
      <c r="D1339" s="115" t="s">
        <v>136</v>
      </c>
      <c r="E1339" s="115" t="s">
        <v>136</v>
      </c>
      <c r="F1339" s="115" t="s">
        <v>136</v>
      </c>
      <c r="G1339" s="115" t="s">
        <v>136</v>
      </c>
      <c r="H1339" s="115" t="s">
        <v>136</v>
      </c>
      <c r="I1339" s="115" t="s">
        <v>136</v>
      </c>
      <c r="J1339" s="115" t="s">
        <v>134</v>
      </c>
      <c r="K1339" s="115" t="s">
        <v>134</v>
      </c>
      <c r="L1339" s="115" t="s">
        <v>134</v>
      </c>
      <c r="M1339" s="115" t="s">
        <v>134</v>
      </c>
      <c r="N1339" s="115" t="s">
        <v>134</v>
      </c>
      <c r="O1339" s="115" t="s">
        <v>134</v>
      </c>
    </row>
    <row r="1340" spans="1:15" x14ac:dyDescent="0.25">
      <c r="A1340" s="115">
        <v>338783</v>
      </c>
      <c r="B1340" s="115" t="s">
        <v>109</v>
      </c>
      <c r="C1340" s="115" t="s">
        <v>136</v>
      </c>
      <c r="D1340" s="115" t="s">
        <v>136</v>
      </c>
      <c r="E1340" s="115" t="s">
        <v>134</v>
      </c>
      <c r="F1340" s="115" t="s">
        <v>136</v>
      </c>
      <c r="G1340" s="115" t="s">
        <v>134</v>
      </c>
      <c r="H1340" s="115" t="s">
        <v>134</v>
      </c>
      <c r="I1340" s="115" t="s">
        <v>134</v>
      </c>
      <c r="J1340" s="115" t="s">
        <v>134</v>
      </c>
      <c r="K1340" s="115" t="s">
        <v>134</v>
      </c>
      <c r="L1340" s="115" t="s">
        <v>134</v>
      </c>
      <c r="M1340" s="115" t="s">
        <v>134</v>
      </c>
      <c r="N1340" s="115" t="s">
        <v>134</v>
      </c>
      <c r="O1340" s="115" t="s">
        <v>134</v>
      </c>
    </row>
    <row r="1341" spans="1:15" x14ac:dyDescent="0.25">
      <c r="A1341" s="115">
        <v>338792</v>
      </c>
      <c r="B1341" s="115" t="s">
        <v>109</v>
      </c>
      <c r="C1341" s="115" t="s">
        <v>136</v>
      </c>
      <c r="D1341" s="115" t="s">
        <v>136</v>
      </c>
      <c r="E1341" s="115" t="s">
        <v>134</v>
      </c>
      <c r="F1341" s="115" t="s">
        <v>136</v>
      </c>
      <c r="G1341" s="115" t="s">
        <v>134</v>
      </c>
      <c r="H1341" s="115" t="s">
        <v>134</v>
      </c>
      <c r="I1341" s="115" t="s">
        <v>134</v>
      </c>
      <c r="J1341" s="115" t="s">
        <v>134</v>
      </c>
      <c r="K1341" s="115" t="s">
        <v>134</v>
      </c>
      <c r="L1341" s="115" t="s">
        <v>134</v>
      </c>
      <c r="M1341" s="115" t="s">
        <v>134</v>
      </c>
      <c r="N1341" s="115" t="s">
        <v>134</v>
      </c>
      <c r="O1341" s="115" t="s">
        <v>134</v>
      </c>
    </row>
    <row r="1342" spans="1:15" x14ac:dyDescent="0.25">
      <c r="A1342" s="115">
        <v>338798</v>
      </c>
      <c r="B1342" s="115" t="s">
        <v>109</v>
      </c>
      <c r="C1342" s="115" t="s">
        <v>136</v>
      </c>
      <c r="D1342" s="115" t="s">
        <v>136</v>
      </c>
      <c r="E1342" s="115" t="s">
        <v>136</v>
      </c>
      <c r="F1342" s="115" t="s">
        <v>136</v>
      </c>
      <c r="G1342" s="115" t="s">
        <v>136</v>
      </c>
      <c r="H1342" s="115" t="s">
        <v>136</v>
      </c>
      <c r="I1342" s="115" t="s">
        <v>136</v>
      </c>
      <c r="J1342" s="115" t="s">
        <v>134</v>
      </c>
      <c r="K1342" s="115" t="s">
        <v>134</v>
      </c>
      <c r="L1342" s="115" t="s">
        <v>134</v>
      </c>
      <c r="M1342" s="115" t="s">
        <v>134</v>
      </c>
      <c r="N1342" s="115" t="s">
        <v>134</v>
      </c>
      <c r="O1342" s="115" t="s">
        <v>134</v>
      </c>
    </row>
    <row r="1343" spans="1:15" x14ac:dyDescent="0.25">
      <c r="A1343" s="115">
        <v>338801</v>
      </c>
      <c r="B1343" s="115" t="s">
        <v>109</v>
      </c>
      <c r="C1343" s="115" t="s">
        <v>137</v>
      </c>
      <c r="D1343" s="115" t="s">
        <v>137</v>
      </c>
      <c r="E1343" s="115" t="s">
        <v>137</v>
      </c>
      <c r="F1343" s="115" t="s">
        <v>137</v>
      </c>
      <c r="G1343" s="115" t="s">
        <v>137</v>
      </c>
      <c r="H1343" s="115" t="s">
        <v>137</v>
      </c>
      <c r="I1343" s="115" t="s">
        <v>137</v>
      </c>
      <c r="J1343" s="115" t="s">
        <v>134</v>
      </c>
      <c r="K1343" s="115" t="s">
        <v>134</v>
      </c>
      <c r="L1343" s="115" t="s">
        <v>134</v>
      </c>
      <c r="M1343" s="115" t="s">
        <v>134</v>
      </c>
      <c r="N1343" s="115" t="s">
        <v>134</v>
      </c>
      <c r="O1343" s="115" t="s">
        <v>134</v>
      </c>
    </row>
    <row r="1344" spans="1:15" x14ac:dyDescent="0.25">
      <c r="A1344" s="115">
        <v>338807</v>
      </c>
      <c r="B1344" s="115" t="s">
        <v>109</v>
      </c>
      <c r="C1344" s="115" t="s">
        <v>136</v>
      </c>
      <c r="D1344" s="115" t="s">
        <v>134</v>
      </c>
      <c r="E1344" s="115" t="s">
        <v>136</v>
      </c>
      <c r="F1344" s="115" t="s">
        <v>136</v>
      </c>
      <c r="G1344" s="115" t="s">
        <v>136</v>
      </c>
      <c r="H1344" s="115" t="s">
        <v>134</v>
      </c>
      <c r="I1344" s="115" t="s">
        <v>136</v>
      </c>
      <c r="J1344" s="115" t="s">
        <v>134</v>
      </c>
      <c r="K1344" s="115" t="s">
        <v>134</v>
      </c>
      <c r="L1344" s="115" t="s">
        <v>134</v>
      </c>
      <c r="M1344" s="115" t="s">
        <v>134</v>
      </c>
      <c r="N1344" s="115" t="s">
        <v>134</v>
      </c>
      <c r="O1344" s="115" t="s">
        <v>134</v>
      </c>
    </row>
    <row r="1345" spans="1:15" x14ac:dyDescent="0.25">
      <c r="A1345" s="115">
        <v>338816</v>
      </c>
      <c r="B1345" s="115" t="s">
        <v>109</v>
      </c>
      <c r="C1345" s="115" t="s">
        <v>136</v>
      </c>
      <c r="D1345" s="115" t="s">
        <v>136</v>
      </c>
      <c r="E1345" s="115" t="s">
        <v>134</v>
      </c>
      <c r="F1345" s="115" t="s">
        <v>136</v>
      </c>
      <c r="G1345" s="115" t="s">
        <v>136</v>
      </c>
      <c r="H1345" s="115" t="s">
        <v>136</v>
      </c>
      <c r="I1345" s="115" t="s">
        <v>136</v>
      </c>
      <c r="J1345" s="115" t="s">
        <v>134</v>
      </c>
      <c r="K1345" s="115" t="s">
        <v>134</v>
      </c>
      <c r="L1345" s="115" t="s">
        <v>134</v>
      </c>
      <c r="M1345" s="115" t="s">
        <v>134</v>
      </c>
      <c r="N1345" s="115" t="s">
        <v>134</v>
      </c>
      <c r="O1345" s="115" t="s">
        <v>134</v>
      </c>
    </row>
    <row r="1346" spans="1:15" x14ac:dyDescent="0.25">
      <c r="A1346" s="115">
        <v>338822</v>
      </c>
      <c r="B1346" s="115" t="s">
        <v>109</v>
      </c>
      <c r="C1346" s="115" t="s">
        <v>136</v>
      </c>
      <c r="D1346" s="115" t="s">
        <v>136</v>
      </c>
      <c r="E1346" s="115" t="s">
        <v>136</v>
      </c>
      <c r="F1346" s="115" t="s">
        <v>136</v>
      </c>
      <c r="G1346" s="115" t="s">
        <v>136</v>
      </c>
      <c r="H1346" s="115" t="s">
        <v>136</v>
      </c>
      <c r="I1346" s="115" t="s">
        <v>136</v>
      </c>
      <c r="J1346" s="115" t="s">
        <v>134</v>
      </c>
      <c r="K1346" s="115" t="s">
        <v>134</v>
      </c>
      <c r="L1346" s="115" t="s">
        <v>134</v>
      </c>
      <c r="M1346" s="115" t="s">
        <v>134</v>
      </c>
      <c r="N1346" s="115" t="s">
        <v>134</v>
      </c>
      <c r="O1346" s="115" t="s">
        <v>134</v>
      </c>
    </row>
    <row r="1347" spans="1:15" x14ac:dyDescent="0.25">
      <c r="A1347" s="115">
        <v>338828</v>
      </c>
      <c r="B1347" s="115" t="s">
        <v>109</v>
      </c>
      <c r="C1347" s="115" t="s">
        <v>136</v>
      </c>
      <c r="D1347" s="115" t="s">
        <v>136</v>
      </c>
      <c r="E1347" s="115" t="s">
        <v>136</v>
      </c>
      <c r="F1347" s="115" t="s">
        <v>136</v>
      </c>
      <c r="G1347" s="115" t="s">
        <v>136</v>
      </c>
      <c r="H1347" s="115" t="s">
        <v>136</v>
      </c>
      <c r="I1347" s="115" t="s">
        <v>136</v>
      </c>
      <c r="J1347" s="115" t="s">
        <v>134</v>
      </c>
      <c r="K1347" s="115" t="s">
        <v>134</v>
      </c>
      <c r="L1347" s="115" t="s">
        <v>134</v>
      </c>
      <c r="M1347" s="115" t="s">
        <v>134</v>
      </c>
      <c r="N1347" s="115" t="s">
        <v>134</v>
      </c>
      <c r="O1347" s="115" t="s">
        <v>134</v>
      </c>
    </row>
    <row r="1348" spans="1:15" x14ac:dyDescent="0.25">
      <c r="A1348" s="115">
        <v>338841</v>
      </c>
      <c r="B1348" s="115" t="s">
        <v>109</v>
      </c>
      <c r="C1348" s="115" t="s">
        <v>136</v>
      </c>
      <c r="D1348" s="115" t="s">
        <v>136</v>
      </c>
      <c r="E1348" s="115" t="s">
        <v>134</v>
      </c>
      <c r="F1348" s="115" t="s">
        <v>136</v>
      </c>
      <c r="G1348" s="115" t="s">
        <v>134</v>
      </c>
      <c r="H1348" s="115" t="s">
        <v>134</v>
      </c>
      <c r="I1348" s="115" t="s">
        <v>134</v>
      </c>
      <c r="J1348" s="115" t="s">
        <v>134</v>
      </c>
      <c r="K1348" s="115" t="s">
        <v>134</v>
      </c>
      <c r="L1348" s="115" t="s">
        <v>134</v>
      </c>
      <c r="M1348" s="115" t="s">
        <v>134</v>
      </c>
      <c r="N1348" s="115" t="s">
        <v>134</v>
      </c>
      <c r="O1348" s="115" t="s">
        <v>134</v>
      </c>
    </row>
    <row r="1349" spans="1:15" x14ac:dyDescent="0.25">
      <c r="A1349" s="115">
        <v>338842</v>
      </c>
      <c r="B1349" s="115" t="s">
        <v>109</v>
      </c>
      <c r="C1349" s="115" t="s">
        <v>136</v>
      </c>
      <c r="D1349" s="115" t="s">
        <v>134</v>
      </c>
      <c r="E1349" s="115" t="s">
        <v>134</v>
      </c>
      <c r="F1349" s="115" t="s">
        <v>134</v>
      </c>
      <c r="G1349" s="115" t="s">
        <v>134</v>
      </c>
      <c r="H1349" s="115" t="s">
        <v>136</v>
      </c>
      <c r="I1349" s="115" t="s">
        <v>134</v>
      </c>
      <c r="J1349" s="115" t="s">
        <v>134</v>
      </c>
      <c r="K1349" s="115" t="s">
        <v>134</v>
      </c>
      <c r="L1349" s="115" t="s">
        <v>134</v>
      </c>
      <c r="M1349" s="115" t="s">
        <v>134</v>
      </c>
      <c r="N1349" s="115" t="s">
        <v>134</v>
      </c>
      <c r="O1349" s="115" t="s">
        <v>134</v>
      </c>
    </row>
    <row r="1350" spans="1:15" x14ac:dyDescent="0.25">
      <c r="A1350" s="115">
        <v>338852</v>
      </c>
      <c r="B1350" s="115" t="s">
        <v>109</v>
      </c>
      <c r="C1350" s="115" t="s">
        <v>136</v>
      </c>
      <c r="D1350" s="115" t="s">
        <v>134</v>
      </c>
      <c r="E1350" s="115" t="s">
        <v>136</v>
      </c>
      <c r="F1350" s="115" t="s">
        <v>136</v>
      </c>
      <c r="G1350" s="115" t="s">
        <v>134</v>
      </c>
      <c r="H1350" s="115" t="s">
        <v>136</v>
      </c>
      <c r="I1350" s="115" t="s">
        <v>134</v>
      </c>
      <c r="J1350" s="115" t="s">
        <v>134</v>
      </c>
      <c r="K1350" s="115" t="s">
        <v>134</v>
      </c>
      <c r="L1350" s="115" t="s">
        <v>134</v>
      </c>
      <c r="M1350" s="115" t="s">
        <v>134</v>
      </c>
      <c r="N1350" s="115" t="s">
        <v>134</v>
      </c>
      <c r="O1350" s="115" t="s">
        <v>134</v>
      </c>
    </row>
    <row r="1351" spans="1:15" x14ac:dyDescent="0.25">
      <c r="A1351" s="115">
        <v>338864</v>
      </c>
      <c r="B1351" s="115" t="s">
        <v>109</v>
      </c>
      <c r="C1351" s="115" t="s">
        <v>136</v>
      </c>
      <c r="D1351" s="115" t="s">
        <v>136</v>
      </c>
      <c r="E1351" s="115" t="s">
        <v>136</v>
      </c>
      <c r="F1351" s="115" t="s">
        <v>136</v>
      </c>
      <c r="G1351" s="115" t="s">
        <v>136</v>
      </c>
      <c r="H1351" s="115" t="s">
        <v>136</v>
      </c>
      <c r="I1351" s="115" t="s">
        <v>136</v>
      </c>
      <c r="J1351" s="115" t="s">
        <v>134</v>
      </c>
      <c r="K1351" s="115" t="s">
        <v>134</v>
      </c>
      <c r="L1351" s="115" t="s">
        <v>134</v>
      </c>
      <c r="M1351" s="115" t="s">
        <v>134</v>
      </c>
      <c r="N1351" s="115" t="s">
        <v>134</v>
      </c>
      <c r="O1351" s="115" t="s">
        <v>134</v>
      </c>
    </row>
    <row r="1352" spans="1:15" x14ac:dyDescent="0.25">
      <c r="A1352" s="115">
        <v>338867</v>
      </c>
      <c r="B1352" s="115" t="s">
        <v>109</v>
      </c>
      <c r="C1352" s="115" t="s">
        <v>136</v>
      </c>
      <c r="D1352" s="115" t="s">
        <v>134</v>
      </c>
      <c r="E1352" s="115" t="s">
        <v>134</v>
      </c>
      <c r="F1352" s="115" t="s">
        <v>134</v>
      </c>
      <c r="G1352" s="115" t="s">
        <v>134</v>
      </c>
      <c r="H1352" s="115" t="s">
        <v>136</v>
      </c>
      <c r="I1352" s="115" t="s">
        <v>134</v>
      </c>
      <c r="J1352" s="115" t="s">
        <v>134</v>
      </c>
      <c r="K1352" s="115" t="s">
        <v>134</v>
      </c>
      <c r="L1352" s="115" t="s">
        <v>134</v>
      </c>
      <c r="M1352" s="115" t="s">
        <v>134</v>
      </c>
      <c r="N1352" s="115" t="s">
        <v>134</v>
      </c>
      <c r="O1352" s="115" t="s">
        <v>134</v>
      </c>
    </row>
    <row r="1353" spans="1:15" x14ac:dyDescent="0.25">
      <c r="A1353" s="115">
        <v>338868</v>
      </c>
      <c r="B1353" s="115" t="s">
        <v>109</v>
      </c>
      <c r="C1353" s="115" t="s">
        <v>136</v>
      </c>
      <c r="D1353" s="115" t="s">
        <v>136</v>
      </c>
      <c r="E1353" s="115" t="s">
        <v>136</v>
      </c>
      <c r="F1353" s="115" t="s">
        <v>134</v>
      </c>
      <c r="G1353" s="115" t="s">
        <v>134</v>
      </c>
      <c r="H1353" s="115" t="s">
        <v>134</v>
      </c>
      <c r="I1353" s="115" t="s">
        <v>134</v>
      </c>
      <c r="J1353" s="115" t="s">
        <v>134</v>
      </c>
      <c r="K1353" s="115" t="s">
        <v>134</v>
      </c>
      <c r="L1353" s="115" t="s">
        <v>134</v>
      </c>
      <c r="M1353" s="115" t="s">
        <v>134</v>
      </c>
      <c r="N1353" s="115" t="s">
        <v>134</v>
      </c>
      <c r="O1353" s="115" t="s">
        <v>134</v>
      </c>
    </row>
    <row r="1354" spans="1:15" x14ac:dyDescent="0.25">
      <c r="A1354" s="115">
        <v>338871</v>
      </c>
      <c r="B1354" s="115" t="s">
        <v>109</v>
      </c>
      <c r="C1354" s="115" t="s">
        <v>134</v>
      </c>
      <c r="D1354" s="115" t="s">
        <v>136</v>
      </c>
      <c r="E1354" s="115" t="s">
        <v>134</v>
      </c>
      <c r="F1354" s="115" t="s">
        <v>136</v>
      </c>
      <c r="G1354" s="115" t="s">
        <v>134</v>
      </c>
      <c r="H1354" s="115" t="s">
        <v>136</v>
      </c>
      <c r="I1354" s="115" t="s">
        <v>134</v>
      </c>
      <c r="J1354" s="115" t="s">
        <v>134</v>
      </c>
      <c r="K1354" s="115" t="s">
        <v>134</v>
      </c>
      <c r="L1354" s="115" t="s">
        <v>134</v>
      </c>
      <c r="M1354" s="115" t="s">
        <v>134</v>
      </c>
      <c r="N1354" s="115" t="s">
        <v>134</v>
      </c>
      <c r="O1354" s="115" t="s">
        <v>134</v>
      </c>
    </row>
    <row r="1355" spans="1:15" x14ac:dyDescent="0.25">
      <c r="A1355" s="115">
        <v>338873</v>
      </c>
      <c r="B1355" s="115" t="s">
        <v>109</v>
      </c>
      <c r="C1355" s="115" t="s">
        <v>137</v>
      </c>
      <c r="D1355" s="115" t="s">
        <v>137</v>
      </c>
      <c r="E1355" s="115" t="s">
        <v>136</v>
      </c>
      <c r="F1355" s="115" t="s">
        <v>136</v>
      </c>
      <c r="G1355" s="115" t="s">
        <v>136</v>
      </c>
      <c r="H1355" s="115" t="s">
        <v>137</v>
      </c>
      <c r="I1355" s="115" t="s">
        <v>137</v>
      </c>
      <c r="J1355" s="115" t="s">
        <v>134</v>
      </c>
      <c r="K1355" s="115" t="s">
        <v>134</v>
      </c>
      <c r="L1355" s="115" t="s">
        <v>134</v>
      </c>
      <c r="M1355" s="115" t="s">
        <v>134</v>
      </c>
      <c r="N1355" s="115" t="s">
        <v>134</v>
      </c>
      <c r="O1355" s="115" t="s">
        <v>134</v>
      </c>
    </row>
    <row r="1356" spans="1:15" x14ac:dyDescent="0.25">
      <c r="A1356" s="115">
        <v>338874</v>
      </c>
      <c r="B1356" s="115" t="s">
        <v>109</v>
      </c>
      <c r="C1356" s="115" t="s">
        <v>136</v>
      </c>
      <c r="D1356" s="115" t="s">
        <v>136</v>
      </c>
      <c r="E1356" s="115" t="s">
        <v>134</v>
      </c>
      <c r="F1356" s="115" t="s">
        <v>136</v>
      </c>
      <c r="G1356" s="115" t="s">
        <v>134</v>
      </c>
      <c r="H1356" s="115" t="s">
        <v>136</v>
      </c>
      <c r="I1356" s="115" t="s">
        <v>134</v>
      </c>
      <c r="J1356" s="115" t="s">
        <v>134</v>
      </c>
      <c r="K1356" s="115" t="s">
        <v>134</v>
      </c>
      <c r="L1356" s="115" t="s">
        <v>134</v>
      </c>
      <c r="M1356" s="115" t="s">
        <v>134</v>
      </c>
      <c r="N1356" s="115" t="s">
        <v>134</v>
      </c>
      <c r="O1356" s="115" t="s">
        <v>134</v>
      </c>
    </row>
    <row r="1357" spans="1:15" x14ac:dyDescent="0.25">
      <c r="A1357" s="115">
        <v>338877</v>
      </c>
      <c r="B1357" s="115" t="s">
        <v>109</v>
      </c>
      <c r="C1357" s="115" t="s">
        <v>136</v>
      </c>
      <c r="D1357" s="115" t="s">
        <v>134</v>
      </c>
      <c r="E1357" s="115" t="s">
        <v>134</v>
      </c>
      <c r="F1357" s="115" t="s">
        <v>134</v>
      </c>
      <c r="G1357" s="115" t="s">
        <v>134</v>
      </c>
      <c r="H1357" s="115" t="s">
        <v>136</v>
      </c>
      <c r="I1357" s="115" t="s">
        <v>134</v>
      </c>
      <c r="J1357" s="115" t="s">
        <v>134</v>
      </c>
      <c r="K1357" s="115" t="s">
        <v>134</v>
      </c>
      <c r="L1357" s="115" t="s">
        <v>134</v>
      </c>
      <c r="M1357" s="115" t="s">
        <v>134</v>
      </c>
      <c r="N1357" s="115" t="s">
        <v>134</v>
      </c>
      <c r="O1357" s="115" t="s">
        <v>134</v>
      </c>
    </row>
    <row r="1358" spans="1:15" x14ac:dyDescent="0.25">
      <c r="A1358" s="115">
        <v>338974</v>
      </c>
      <c r="B1358" s="115" t="s">
        <v>109</v>
      </c>
      <c r="C1358" s="115" t="s">
        <v>136</v>
      </c>
      <c r="D1358" s="115" t="s">
        <v>136</v>
      </c>
      <c r="E1358" s="115" t="s">
        <v>136</v>
      </c>
      <c r="F1358" s="115" t="s">
        <v>136</v>
      </c>
      <c r="G1358" s="115" t="s">
        <v>134</v>
      </c>
      <c r="H1358" s="115" t="s">
        <v>134</v>
      </c>
      <c r="I1358" s="115" t="s">
        <v>136</v>
      </c>
      <c r="J1358" s="115" t="s">
        <v>134</v>
      </c>
      <c r="K1358" s="115" t="s">
        <v>134</v>
      </c>
      <c r="L1358" s="115" t="s">
        <v>134</v>
      </c>
      <c r="M1358" s="115" t="s">
        <v>134</v>
      </c>
      <c r="N1358" s="115" t="s">
        <v>134</v>
      </c>
      <c r="O1358" s="115" t="s">
        <v>134</v>
      </c>
    </row>
    <row r="1359" spans="1:15" x14ac:dyDescent="0.25">
      <c r="A1359" s="115">
        <v>338978</v>
      </c>
      <c r="B1359" s="115" t="s">
        <v>109</v>
      </c>
      <c r="C1359" s="115" t="s">
        <v>136</v>
      </c>
      <c r="D1359" s="115" t="s">
        <v>136</v>
      </c>
      <c r="E1359" s="115" t="s">
        <v>136</v>
      </c>
      <c r="F1359" s="115" t="s">
        <v>136</v>
      </c>
      <c r="G1359" s="115" t="s">
        <v>136</v>
      </c>
      <c r="H1359" s="115" t="s">
        <v>136</v>
      </c>
      <c r="I1359" s="115" t="s">
        <v>136</v>
      </c>
      <c r="J1359" s="115" t="s">
        <v>134</v>
      </c>
      <c r="K1359" s="115" t="s">
        <v>134</v>
      </c>
      <c r="L1359" s="115" t="s">
        <v>134</v>
      </c>
      <c r="M1359" s="115" t="s">
        <v>134</v>
      </c>
      <c r="N1359" s="115" t="s">
        <v>134</v>
      </c>
      <c r="O1359" s="115" t="s">
        <v>134</v>
      </c>
    </row>
    <row r="1360" spans="1:15" x14ac:dyDescent="0.25">
      <c r="A1360" s="115">
        <v>338980</v>
      </c>
      <c r="B1360" s="115" t="s">
        <v>109</v>
      </c>
      <c r="C1360" s="115" t="s">
        <v>136</v>
      </c>
      <c r="D1360" s="115" t="s">
        <v>134</v>
      </c>
      <c r="E1360" s="115" t="s">
        <v>134</v>
      </c>
      <c r="F1360" s="115" t="s">
        <v>136</v>
      </c>
      <c r="G1360" s="115" t="s">
        <v>134</v>
      </c>
      <c r="H1360" s="115" t="s">
        <v>134</v>
      </c>
      <c r="I1360" s="115" t="s">
        <v>134</v>
      </c>
      <c r="J1360" s="115" t="s">
        <v>134</v>
      </c>
      <c r="K1360" s="115" t="s">
        <v>134</v>
      </c>
      <c r="L1360" s="115" t="s">
        <v>134</v>
      </c>
      <c r="M1360" s="115" t="s">
        <v>134</v>
      </c>
      <c r="N1360" s="115" t="s">
        <v>134</v>
      </c>
      <c r="O1360" s="115" t="s">
        <v>134</v>
      </c>
    </row>
    <row r="1361" spans="1:15" x14ac:dyDescent="0.25">
      <c r="A1361" s="115">
        <v>339009</v>
      </c>
      <c r="B1361" s="115" t="s">
        <v>109</v>
      </c>
      <c r="C1361" s="115" t="s">
        <v>134</v>
      </c>
      <c r="D1361" s="115" t="s">
        <v>134</v>
      </c>
      <c r="E1361" s="115" t="s">
        <v>134</v>
      </c>
      <c r="F1361" s="115" t="s">
        <v>134</v>
      </c>
      <c r="G1361" s="115" t="s">
        <v>134</v>
      </c>
      <c r="H1361" s="115" t="s">
        <v>134</v>
      </c>
      <c r="I1361" s="115" t="s">
        <v>134</v>
      </c>
      <c r="J1361" s="115" t="s">
        <v>134</v>
      </c>
      <c r="K1361" s="115" t="s">
        <v>134</v>
      </c>
      <c r="L1361" s="115" t="s">
        <v>134</v>
      </c>
      <c r="M1361" s="115" t="s">
        <v>134</v>
      </c>
      <c r="N1361" s="115" t="s">
        <v>134</v>
      </c>
      <c r="O1361" s="115" t="s">
        <v>134</v>
      </c>
    </row>
    <row r="1362" spans="1:15" x14ac:dyDescent="0.25">
      <c r="A1362" s="115">
        <v>339016</v>
      </c>
      <c r="B1362" s="115" t="s">
        <v>109</v>
      </c>
      <c r="C1362" s="115" t="s">
        <v>134</v>
      </c>
      <c r="D1362" s="115" t="s">
        <v>134</v>
      </c>
      <c r="E1362" s="115" t="s">
        <v>134</v>
      </c>
      <c r="F1362" s="115" t="s">
        <v>134</v>
      </c>
      <c r="G1362" s="115" t="s">
        <v>134</v>
      </c>
      <c r="H1362" s="115" t="s">
        <v>134</v>
      </c>
      <c r="I1362" s="115" t="s">
        <v>134</v>
      </c>
      <c r="J1362" s="115" t="s">
        <v>134</v>
      </c>
      <c r="K1362" s="115" t="s">
        <v>134</v>
      </c>
      <c r="L1362" s="115" t="s">
        <v>134</v>
      </c>
      <c r="M1362" s="115" t="s">
        <v>134</v>
      </c>
      <c r="N1362" s="115" t="s">
        <v>134</v>
      </c>
      <c r="O1362" s="115" t="s">
        <v>134</v>
      </c>
    </row>
    <row r="1363" spans="1:15" x14ac:dyDescent="0.25">
      <c r="A1363" s="115">
        <v>339032</v>
      </c>
      <c r="B1363" s="115" t="s">
        <v>109</v>
      </c>
      <c r="C1363" s="115" t="s">
        <v>134</v>
      </c>
      <c r="D1363" s="115" t="s">
        <v>134</v>
      </c>
      <c r="E1363" s="115" t="s">
        <v>134</v>
      </c>
      <c r="F1363" s="115" t="s">
        <v>134</v>
      </c>
      <c r="G1363" s="115" t="s">
        <v>134</v>
      </c>
      <c r="H1363" s="115" t="s">
        <v>134</v>
      </c>
      <c r="I1363" s="115" t="s">
        <v>134</v>
      </c>
      <c r="J1363" s="115" t="s">
        <v>134</v>
      </c>
      <c r="K1363" s="115" t="s">
        <v>134</v>
      </c>
      <c r="L1363" s="115" t="s">
        <v>134</v>
      </c>
      <c r="M1363" s="115" t="s">
        <v>134</v>
      </c>
      <c r="N1363" s="115" t="s">
        <v>134</v>
      </c>
      <c r="O1363" s="115" t="s">
        <v>134</v>
      </c>
    </row>
    <row r="1364" spans="1:15" x14ac:dyDescent="0.25">
      <c r="A1364" s="115">
        <v>339098</v>
      </c>
      <c r="B1364" s="115" t="s">
        <v>109</v>
      </c>
      <c r="C1364" s="115" t="s">
        <v>137</v>
      </c>
      <c r="D1364" s="115" t="s">
        <v>137</v>
      </c>
      <c r="E1364" s="115" t="s">
        <v>137</v>
      </c>
      <c r="F1364" s="115" t="s">
        <v>137</v>
      </c>
      <c r="G1364" s="115" t="s">
        <v>137</v>
      </c>
      <c r="H1364" s="115" t="s">
        <v>137</v>
      </c>
      <c r="I1364" s="115" t="s">
        <v>137</v>
      </c>
      <c r="J1364" s="115" t="s">
        <v>134</v>
      </c>
      <c r="K1364" s="115" t="s">
        <v>134</v>
      </c>
      <c r="L1364" s="115" t="s">
        <v>134</v>
      </c>
      <c r="M1364" s="115" t="s">
        <v>134</v>
      </c>
      <c r="N1364" s="115" t="s">
        <v>134</v>
      </c>
      <c r="O1364" s="115" t="s">
        <v>134</v>
      </c>
    </row>
    <row r="1365" spans="1:15" x14ac:dyDescent="0.25">
      <c r="A1365" s="115">
        <v>339099</v>
      </c>
      <c r="B1365" s="115" t="s">
        <v>109</v>
      </c>
      <c r="C1365" s="115" t="s">
        <v>134</v>
      </c>
      <c r="D1365" s="115" t="s">
        <v>134</v>
      </c>
      <c r="E1365" s="115" t="s">
        <v>136</v>
      </c>
      <c r="F1365" s="115" t="s">
        <v>136</v>
      </c>
      <c r="G1365" s="115" t="s">
        <v>136</v>
      </c>
      <c r="H1365" s="115" t="s">
        <v>134</v>
      </c>
      <c r="I1365" s="115" t="s">
        <v>136</v>
      </c>
      <c r="J1365" s="115" t="s">
        <v>134</v>
      </c>
      <c r="K1365" s="115" t="s">
        <v>134</v>
      </c>
      <c r="L1365" s="115" t="s">
        <v>134</v>
      </c>
      <c r="M1365" s="115" t="s">
        <v>134</v>
      </c>
      <c r="N1365" s="115" t="s">
        <v>134</v>
      </c>
      <c r="O1365" s="115" t="s">
        <v>134</v>
      </c>
    </row>
    <row r="1366" spans="1:15" x14ac:dyDescent="0.25">
      <c r="A1366" s="115">
        <v>339100</v>
      </c>
      <c r="B1366" s="115" t="s">
        <v>109</v>
      </c>
      <c r="C1366" s="115" t="s">
        <v>134</v>
      </c>
      <c r="D1366" s="115" t="s">
        <v>134</v>
      </c>
      <c r="E1366" s="115" t="s">
        <v>134</v>
      </c>
      <c r="F1366" s="115" t="s">
        <v>134</v>
      </c>
      <c r="G1366" s="115" t="s">
        <v>134</v>
      </c>
      <c r="H1366" s="115" t="s">
        <v>134</v>
      </c>
      <c r="I1366" s="115" t="s">
        <v>134</v>
      </c>
      <c r="J1366" s="115" t="s">
        <v>134</v>
      </c>
      <c r="K1366" s="115" t="s">
        <v>134</v>
      </c>
      <c r="L1366" s="115" t="s">
        <v>134</v>
      </c>
      <c r="M1366" s="115" t="s">
        <v>134</v>
      </c>
      <c r="N1366" s="115" t="s">
        <v>134</v>
      </c>
      <c r="O1366" s="115" t="s">
        <v>134</v>
      </c>
    </row>
    <row r="1367" spans="1:15" x14ac:dyDescent="0.25">
      <c r="A1367" s="115">
        <v>339290</v>
      </c>
      <c r="B1367" s="115" t="s">
        <v>109</v>
      </c>
      <c r="C1367" s="115" t="s">
        <v>136</v>
      </c>
      <c r="D1367" s="115" t="s">
        <v>136</v>
      </c>
      <c r="E1367" s="115" t="s">
        <v>136</v>
      </c>
      <c r="F1367" s="115" t="s">
        <v>136</v>
      </c>
      <c r="G1367" s="115" t="s">
        <v>136</v>
      </c>
      <c r="H1367" s="115" t="s">
        <v>136</v>
      </c>
      <c r="I1367" s="115" t="s">
        <v>136</v>
      </c>
      <c r="J1367" s="115" t="s">
        <v>134</v>
      </c>
      <c r="K1367" s="115" t="s">
        <v>134</v>
      </c>
      <c r="L1367" s="115" t="s">
        <v>134</v>
      </c>
      <c r="M1367" s="115" t="s">
        <v>134</v>
      </c>
      <c r="N1367" s="115" t="s">
        <v>134</v>
      </c>
      <c r="O1367" s="115" t="s">
        <v>134</v>
      </c>
    </row>
    <row r="1368" spans="1:15" x14ac:dyDescent="0.25">
      <c r="A1368" s="115">
        <v>339348</v>
      </c>
      <c r="B1368" s="115" t="s">
        <v>109</v>
      </c>
      <c r="C1368" s="115" t="s">
        <v>134</v>
      </c>
      <c r="D1368" s="115" t="s">
        <v>134</v>
      </c>
      <c r="E1368" s="115" t="s">
        <v>134</v>
      </c>
      <c r="F1368" s="115" t="s">
        <v>134</v>
      </c>
      <c r="G1368" s="115" t="s">
        <v>134</v>
      </c>
      <c r="H1368" s="115" t="s">
        <v>134</v>
      </c>
      <c r="I1368" s="115" t="s">
        <v>134</v>
      </c>
      <c r="J1368" s="115" t="s">
        <v>134</v>
      </c>
      <c r="K1368" s="115" t="s">
        <v>134</v>
      </c>
      <c r="L1368" s="115" t="s">
        <v>134</v>
      </c>
      <c r="M1368" s="115" t="s">
        <v>134</v>
      </c>
      <c r="N1368" s="115" t="s">
        <v>134</v>
      </c>
      <c r="O1368" s="115" t="s">
        <v>134</v>
      </c>
    </row>
    <row r="1369" spans="1:15" x14ac:dyDescent="0.25">
      <c r="A1369" s="115">
        <v>339350</v>
      </c>
      <c r="B1369" s="115" t="s">
        <v>109</v>
      </c>
      <c r="C1369" s="115" t="s">
        <v>136</v>
      </c>
      <c r="D1369" s="115" t="s">
        <v>136</v>
      </c>
      <c r="E1369" s="115" t="s">
        <v>136</v>
      </c>
      <c r="F1369" s="115" t="s">
        <v>136</v>
      </c>
      <c r="G1369" s="115" t="s">
        <v>136</v>
      </c>
      <c r="H1369" s="115" t="s">
        <v>136</v>
      </c>
      <c r="I1369" s="115" t="s">
        <v>136</v>
      </c>
      <c r="J1369" s="115" t="s">
        <v>134</v>
      </c>
      <c r="K1369" s="115" t="s">
        <v>134</v>
      </c>
      <c r="L1369" s="115" t="s">
        <v>134</v>
      </c>
      <c r="M1369" s="115" t="s">
        <v>134</v>
      </c>
      <c r="N1369" s="115" t="s">
        <v>134</v>
      </c>
      <c r="O1369" s="115" t="s">
        <v>134</v>
      </c>
    </row>
    <row r="1370" spans="1:15" x14ac:dyDescent="0.25">
      <c r="A1370" s="115">
        <v>339351</v>
      </c>
      <c r="B1370" s="115" t="s">
        <v>109</v>
      </c>
      <c r="C1370" s="115" t="s">
        <v>134</v>
      </c>
      <c r="D1370" s="115" t="s">
        <v>134</v>
      </c>
      <c r="E1370" s="115" t="s">
        <v>134</v>
      </c>
      <c r="F1370" s="115" t="s">
        <v>134</v>
      </c>
      <c r="G1370" s="115" t="s">
        <v>134</v>
      </c>
      <c r="H1370" s="115" t="s">
        <v>134</v>
      </c>
      <c r="I1370" s="115" t="s">
        <v>134</v>
      </c>
      <c r="J1370" s="115" t="s">
        <v>134</v>
      </c>
      <c r="K1370" s="115" t="s">
        <v>134</v>
      </c>
      <c r="L1370" s="115" t="s">
        <v>134</v>
      </c>
      <c r="M1370" s="115" t="s">
        <v>134</v>
      </c>
      <c r="N1370" s="115" t="s">
        <v>134</v>
      </c>
      <c r="O1370" s="115" t="s">
        <v>134</v>
      </c>
    </row>
    <row r="1371" spans="1:15" x14ac:dyDescent="0.25">
      <c r="A1371" s="115">
        <v>339409</v>
      </c>
      <c r="B1371" s="115" t="s">
        <v>109</v>
      </c>
      <c r="C1371" s="115" t="s">
        <v>134</v>
      </c>
      <c r="D1371" s="115" t="s">
        <v>134</v>
      </c>
      <c r="E1371" s="115" t="s">
        <v>134</v>
      </c>
      <c r="F1371" s="115" t="s">
        <v>134</v>
      </c>
      <c r="G1371" s="115" t="s">
        <v>134</v>
      </c>
      <c r="H1371" s="115" t="s">
        <v>134</v>
      </c>
      <c r="I1371" s="115" t="s">
        <v>134</v>
      </c>
      <c r="J1371" s="115" t="s">
        <v>134</v>
      </c>
      <c r="K1371" s="115" t="s">
        <v>134</v>
      </c>
      <c r="L1371" s="115" t="s">
        <v>134</v>
      </c>
      <c r="M1371" s="115" t="s">
        <v>134</v>
      </c>
      <c r="N1371" s="115" t="s">
        <v>134</v>
      </c>
      <c r="O1371" s="115" t="s">
        <v>134</v>
      </c>
    </row>
    <row r="1372" spans="1:15" x14ac:dyDescent="0.25">
      <c r="A1372" s="115">
        <v>339506</v>
      </c>
      <c r="B1372" s="115" t="s">
        <v>109</v>
      </c>
      <c r="C1372" s="115" t="s">
        <v>134</v>
      </c>
      <c r="D1372" s="115" t="s">
        <v>134</v>
      </c>
      <c r="E1372" s="115" t="s">
        <v>134</v>
      </c>
      <c r="F1372" s="115" t="s">
        <v>134</v>
      </c>
      <c r="G1372" s="115" t="s">
        <v>134</v>
      </c>
      <c r="H1372" s="115" t="s">
        <v>134</v>
      </c>
      <c r="I1372" s="115" t="s">
        <v>134</v>
      </c>
      <c r="J1372" s="115" t="s">
        <v>134</v>
      </c>
      <c r="K1372" s="115" t="s">
        <v>134</v>
      </c>
      <c r="L1372" s="115" t="s">
        <v>134</v>
      </c>
      <c r="M1372" s="115" t="s">
        <v>134</v>
      </c>
      <c r="N1372" s="115" t="s">
        <v>134</v>
      </c>
      <c r="O1372" s="115" t="s">
        <v>134</v>
      </c>
    </row>
    <row r="1373" spans="1:15" x14ac:dyDescent="0.25">
      <c r="A1373" s="115">
        <v>339555</v>
      </c>
      <c r="B1373" s="115" t="s">
        <v>109</v>
      </c>
      <c r="C1373" s="115" t="s">
        <v>134</v>
      </c>
      <c r="D1373" s="115" t="s">
        <v>134</v>
      </c>
      <c r="E1373" s="115" t="s">
        <v>134</v>
      </c>
      <c r="F1373" s="115" t="s">
        <v>134</v>
      </c>
      <c r="G1373" s="115" t="s">
        <v>134</v>
      </c>
      <c r="H1373" s="115" t="s">
        <v>134</v>
      </c>
      <c r="I1373" s="115" t="s">
        <v>134</v>
      </c>
      <c r="J1373" s="115" t="s">
        <v>134</v>
      </c>
      <c r="K1373" s="115" t="s">
        <v>134</v>
      </c>
      <c r="L1373" s="115" t="s">
        <v>134</v>
      </c>
      <c r="M1373" s="115" t="s">
        <v>134</v>
      </c>
      <c r="N1373" s="115" t="s">
        <v>134</v>
      </c>
      <c r="O1373" s="115" t="s">
        <v>134</v>
      </c>
    </row>
    <row r="1374" spans="1:15" x14ac:dyDescent="0.25">
      <c r="A1374" s="115">
        <v>339625</v>
      </c>
      <c r="B1374" s="115" t="s">
        <v>109</v>
      </c>
      <c r="C1374" s="115" t="s">
        <v>134</v>
      </c>
      <c r="D1374" s="115" t="s">
        <v>134</v>
      </c>
      <c r="E1374" s="115" t="s">
        <v>134</v>
      </c>
      <c r="F1374" s="115" t="s">
        <v>134</v>
      </c>
      <c r="G1374" s="115" t="s">
        <v>134</v>
      </c>
      <c r="H1374" s="115" t="s">
        <v>134</v>
      </c>
      <c r="I1374" s="115" t="s">
        <v>134</v>
      </c>
      <c r="J1374" s="115" t="s">
        <v>134</v>
      </c>
      <c r="K1374" s="115" t="s">
        <v>134</v>
      </c>
      <c r="L1374" s="115" t="s">
        <v>134</v>
      </c>
      <c r="M1374" s="115" t="s">
        <v>134</v>
      </c>
      <c r="N1374" s="115" t="s">
        <v>134</v>
      </c>
      <c r="O1374" s="115" t="s">
        <v>134</v>
      </c>
    </row>
    <row r="1375" spans="1:15" x14ac:dyDescent="0.25">
      <c r="A1375" s="115">
        <v>339770</v>
      </c>
      <c r="B1375" s="115" t="s">
        <v>109</v>
      </c>
      <c r="C1375" s="115" t="s">
        <v>134</v>
      </c>
      <c r="D1375" s="115" t="s">
        <v>134</v>
      </c>
      <c r="E1375" s="115" t="s">
        <v>134</v>
      </c>
      <c r="F1375" s="115" t="s">
        <v>134</v>
      </c>
      <c r="G1375" s="115" t="s">
        <v>134</v>
      </c>
      <c r="H1375" s="115" t="s">
        <v>134</v>
      </c>
      <c r="I1375" s="115" t="s">
        <v>134</v>
      </c>
      <c r="J1375" s="115" t="s">
        <v>134</v>
      </c>
      <c r="K1375" s="115" t="s">
        <v>134</v>
      </c>
      <c r="L1375" s="115" t="s">
        <v>134</v>
      </c>
      <c r="M1375" s="115" t="s">
        <v>134</v>
      </c>
      <c r="N1375" s="115" t="s">
        <v>134</v>
      </c>
      <c r="O1375" s="115" t="s">
        <v>134</v>
      </c>
    </row>
    <row r="1376" spans="1:15" x14ac:dyDescent="0.25">
      <c r="A1376" s="115">
        <v>339844</v>
      </c>
      <c r="B1376" s="115" t="s">
        <v>109</v>
      </c>
      <c r="C1376" s="115" t="s">
        <v>134</v>
      </c>
      <c r="D1376" s="115" t="s">
        <v>134</v>
      </c>
      <c r="E1376" s="115" t="s">
        <v>134</v>
      </c>
      <c r="F1376" s="115" t="s">
        <v>134</v>
      </c>
      <c r="G1376" s="115" t="s">
        <v>134</v>
      </c>
      <c r="H1376" s="115" t="s">
        <v>134</v>
      </c>
      <c r="I1376" s="115" t="s">
        <v>134</v>
      </c>
      <c r="J1376" s="115" t="s">
        <v>134</v>
      </c>
      <c r="K1376" s="115" t="s">
        <v>134</v>
      </c>
      <c r="L1376" s="115" t="s">
        <v>134</v>
      </c>
      <c r="M1376" s="115" t="s">
        <v>134</v>
      </c>
      <c r="N1376" s="115" t="s">
        <v>134</v>
      </c>
      <c r="O1376" s="115" t="s">
        <v>134</v>
      </c>
    </row>
    <row r="1377" spans="1:15" x14ac:dyDescent="0.25">
      <c r="A1377" s="115">
        <v>339851</v>
      </c>
      <c r="B1377" s="115" t="s">
        <v>109</v>
      </c>
      <c r="C1377" s="115" t="s">
        <v>134</v>
      </c>
      <c r="D1377" s="115" t="s">
        <v>134</v>
      </c>
      <c r="E1377" s="115" t="s">
        <v>134</v>
      </c>
      <c r="F1377" s="115" t="s">
        <v>134</v>
      </c>
      <c r="G1377" s="115" t="s">
        <v>134</v>
      </c>
      <c r="H1377" s="115" t="s">
        <v>134</v>
      </c>
      <c r="I1377" s="115" t="s">
        <v>134</v>
      </c>
      <c r="J1377" s="115" t="s">
        <v>134</v>
      </c>
      <c r="K1377" s="115" t="s">
        <v>134</v>
      </c>
      <c r="L1377" s="115" t="s">
        <v>134</v>
      </c>
      <c r="M1377" s="115" t="s">
        <v>134</v>
      </c>
      <c r="N1377" s="115" t="s">
        <v>134</v>
      </c>
      <c r="O1377" s="115" t="s">
        <v>134</v>
      </c>
    </row>
    <row r="1378" spans="1:15" x14ac:dyDescent="0.25">
      <c r="A1378" s="115">
        <v>339892</v>
      </c>
      <c r="B1378" s="115" t="s">
        <v>109</v>
      </c>
      <c r="C1378" s="115" t="s">
        <v>134</v>
      </c>
      <c r="D1378" s="115" t="s">
        <v>134</v>
      </c>
      <c r="E1378" s="115" t="s">
        <v>134</v>
      </c>
      <c r="F1378" s="115" t="s">
        <v>134</v>
      </c>
      <c r="G1378" s="115" t="s">
        <v>134</v>
      </c>
      <c r="H1378" s="115" t="s">
        <v>134</v>
      </c>
      <c r="I1378" s="115" t="s">
        <v>134</v>
      </c>
      <c r="J1378" s="115" t="s">
        <v>134</v>
      </c>
      <c r="K1378" s="115" t="s">
        <v>134</v>
      </c>
      <c r="L1378" s="115" t="s">
        <v>134</v>
      </c>
      <c r="M1378" s="115" t="s">
        <v>134</v>
      </c>
      <c r="N1378" s="115" t="s">
        <v>134</v>
      </c>
      <c r="O1378" s="115" t="s">
        <v>134</v>
      </c>
    </row>
    <row r="1379" spans="1:15" x14ac:dyDescent="0.25">
      <c r="A1379" s="115">
        <v>339916</v>
      </c>
      <c r="B1379" s="115" t="s">
        <v>109</v>
      </c>
      <c r="C1379" s="115" t="s">
        <v>134</v>
      </c>
      <c r="D1379" s="115" t="s">
        <v>134</v>
      </c>
      <c r="E1379" s="115" t="s">
        <v>134</v>
      </c>
      <c r="F1379" s="115" t="s">
        <v>134</v>
      </c>
      <c r="G1379" s="115" t="s">
        <v>134</v>
      </c>
      <c r="H1379" s="115" t="s">
        <v>134</v>
      </c>
      <c r="I1379" s="115" t="s">
        <v>134</v>
      </c>
      <c r="J1379" s="115" t="s">
        <v>134</v>
      </c>
      <c r="K1379" s="115" t="s">
        <v>134</v>
      </c>
      <c r="L1379" s="115" t="s">
        <v>134</v>
      </c>
      <c r="M1379" s="115" t="s">
        <v>134</v>
      </c>
      <c r="N1379" s="115" t="s">
        <v>134</v>
      </c>
      <c r="O1379" s="115" t="s">
        <v>134</v>
      </c>
    </row>
    <row r="1380" spans="1:15" x14ac:dyDescent="0.25">
      <c r="A1380" s="115">
        <v>340092</v>
      </c>
      <c r="B1380" s="115" t="s">
        <v>109</v>
      </c>
      <c r="C1380" s="115" t="s">
        <v>134</v>
      </c>
      <c r="D1380" s="115" t="s">
        <v>134</v>
      </c>
      <c r="E1380" s="115" t="s">
        <v>134</v>
      </c>
      <c r="F1380" s="115" t="s">
        <v>134</v>
      </c>
      <c r="G1380" s="115" t="s">
        <v>134</v>
      </c>
      <c r="H1380" s="115" t="s">
        <v>134</v>
      </c>
      <c r="I1380" s="115" t="s">
        <v>134</v>
      </c>
      <c r="J1380" s="115" t="s">
        <v>134</v>
      </c>
      <c r="K1380" s="115" t="s">
        <v>134</v>
      </c>
      <c r="L1380" s="115" t="s">
        <v>134</v>
      </c>
      <c r="M1380" s="115" t="s">
        <v>134</v>
      </c>
      <c r="N1380" s="115" t="s">
        <v>134</v>
      </c>
      <c r="O1380" s="115" t="s">
        <v>134</v>
      </c>
    </row>
    <row r="1381" spans="1:15" x14ac:dyDescent="0.25">
      <c r="A1381" s="115">
        <v>339005</v>
      </c>
      <c r="B1381" s="115" t="s">
        <v>109</v>
      </c>
      <c r="C1381" s="115" t="s">
        <v>136</v>
      </c>
      <c r="D1381" s="115" t="s">
        <v>136</v>
      </c>
      <c r="E1381" s="115" t="s">
        <v>134</v>
      </c>
      <c r="F1381" s="115" t="s">
        <v>134</v>
      </c>
      <c r="G1381" s="115" t="s">
        <v>136</v>
      </c>
      <c r="H1381" s="115" t="s">
        <v>136</v>
      </c>
      <c r="I1381" s="115" t="s">
        <v>136</v>
      </c>
      <c r="J1381" s="115" t="s">
        <v>134</v>
      </c>
      <c r="K1381" s="115" t="s">
        <v>134</v>
      </c>
      <c r="L1381" s="115" t="s">
        <v>134</v>
      </c>
      <c r="M1381" s="115" t="s">
        <v>134</v>
      </c>
      <c r="N1381" s="115" t="s">
        <v>134</v>
      </c>
      <c r="O1381" s="115" t="s">
        <v>134</v>
      </c>
    </row>
    <row r="1382" spans="1:15" x14ac:dyDescent="0.25">
      <c r="A1382" s="115">
        <v>339011</v>
      </c>
      <c r="B1382" s="115" t="s">
        <v>109</v>
      </c>
      <c r="C1382" s="115" t="s">
        <v>136</v>
      </c>
      <c r="D1382" s="115" t="s">
        <v>136</v>
      </c>
      <c r="E1382" s="115" t="s">
        <v>136</v>
      </c>
      <c r="F1382" s="115" t="s">
        <v>136</v>
      </c>
      <c r="G1382" s="115" t="s">
        <v>136</v>
      </c>
      <c r="H1382" s="115" t="s">
        <v>136</v>
      </c>
      <c r="I1382" s="115" t="s">
        <v>136</v>
      </c>
      <c r="J1382" s="115" t="s">
        <v>134</v>
      </c>
      <c r="K1382" s="115" t="s">
        <v>134</v>
      </c>
      <c r="L1382" s="115" t="s">
        <v>134</v>
      </c>
      <c r="M1382" s="115" t="s">
        <v>134</v>
      </c>
      <c r="N1382" s="115" t="s">
        <v>134</v>
      </c>
      <c r="O1382" s="115" t="s">
        <v>134</v>
      </c>
    </row>
    <row r="1383" spans="1:15" x14ac:dyDescent="0.25">
      <c r="A1383" s="115">
        <v>339015</v>
      </c>
      <c r="B1383" s="115" t="s">
        <v>109</v>
      </c>
      <c r="C1383" s="115" t="s">
        <v>136</v>
      </c>
      <c r="D1383" s="115" t="s">
        <v>136</v>
      </c>
      <c r="E1383" s="115" t="s">
        <v>134</v>
      </c>
      <c r="F1383" s="115" t="s">
        <v>134</v>
      </c>
      <c r="G1383" s="115" t="s">
        <v>136</v>
      </c>
      <c r="H1383" s="115" t="s">
        <v>136</v>
      </c>
      <c r="I1383" s="115" t="s">
        <v>136</v>
      </c>
      <c r="J1383" s="115" t="s">
        <v>134</v>
      </c>
      <c r="K1383" s="115" t="s">
        <v>134</v>
      </c>
      <c r="L1383" s="115" t="s">
        <v>134</v>
      </c>
      <c r="M1383" s="115" t="s">
        <v>134</v>
      </c>
      <c r="N1383" s="115" t="s">
        <v>134</v>
      </c>
      <c r="O1383" s="115" t="s">
        <v>134</v>
      </c>
    </row>
    <row r="1384" spans="1:15" x14ac:dyDescent="0.25">
      <c r="A1384" s="115">
        <v>339023</v>
      </c>
      <c r="B1384" s="115" t="s">
        <v>109</v>
      </c>
      <c r="C1384" s="115" t="s">
        <v>136</v>
      </c>
      <c r="D1384" s="115" t="s">
        <v>136</v>
      </c>
      <c r="E1384" s="115" t="s">
        <v>134</v>
      </c>
      <c r="F1384" s="115" t="s">
        <v>136</v>
      </c>
      <c r="G1384" s="115" t="s">
        <v>136</v>
      </c>
      <c r="H1384" s="115" t="s">
        <v>136</v>
      </c>
      <c r="I1384" s="115" t="s">
        <v>134</v>
      </c>
      <c r="J1384" s="115" t="s">
        <v>134</v>
      </c>
      <c r="K1384" s="115" t="s">
        <v>134</v>
      </c>
      <c r="L1384" s="115" t="s">
        <v>134</v>
      </c>
      <c r="M1384" s="115" t="s">
        <v>134</v>
      </c>
      <c r="N1384" s="115" t="s">
        <v>134</v>
      </c>
      <c r="O1384" s="115" t="s">
        <v>134</v>
      </c>
    </row>
    <row r="1385" spans="1:15" x14ac:dyDescent="0.25">
      <c r="A1385" s="115">
        <v>339028</v>
      </c>
      <c r="B1385" s="115" t="s">
        <v>109</v>
      </c>
      <c r="C1385" s="115" t="s">
        <v>136</v>
      </c>
      <c r="D1385" s="115" t="s">
        <v>134</v>
      </c>
      <c r="E1385" s="115" t="s">
        <v>136</v>
      </c>
      <c r="F1385" s="115" t="s">
        <v>134</v>
      </c>
      <c r="G1385" s="115" t="s">
        <v>136</v>
      </c>
      <c r="H1385" s="115" t="s">
        <v>134</v>
      </c>
      <c r="I1385" s="115" t="s">
        <v>134</v>
      </c>
      <c r="J1385" s="115" t="s">
        <v>134</v>
      </c>
      <c r="K1385" s="115" t="s">
        <v>134</v>
      </c>
      <c r="L1385" s="115" t="s">
        <v>134</v>
      </c>
      <c r="M1385" s="115" t="s">
        <v>134</v>
      </c>
      <c r="N1385" s="115" t="s">
        <v>134</v>
      </c>
      <c r="O1385" s="115" t="s">
        <v>134</v>
      </c>
    </row>
    <row r="1386" spans="1:15" x14ac:dyDescent="0.25">
      <c r="A1386" s="115">
        <v>339035</v>
      </c>
      <c r="B1386" s="115" t="s">
        <v>109</v>
      </c>
      <c r="C1386" s="115" t="s">
        <v>134</v>
      </c>
      <c r="D1386" s="115" t="s">
        <v>136</v>
      </c>
      <c r="E1386" s="115" t="s">
        <v>136</v>
      </c>
      <c r="F1386" s="115" t="s">
        <v>136</v>
      </c>
      <c r="G1386" s="115" t="s">
        <v>134</v>
      </c>
      <c r="H1386" s="115" t="s">
        <v>136</v>
      </c>
      <c r="I1386" s="115" t="s">
        <v>134</v>
      </c>
      <c r="J1386" s="115" t="s">
        <v>134</v>
      </c>
      <c r="K1386" s="115" t="s">
        <v>134</v>
      </c>
      <c r="L1386" s="115" t="s">
        <v>134</v>
      </c>
      <c r="M1386" s="115" t="s">
        <v>134</v>
      </c>
      <c r="N1386" s="115" t="s">
        <v>134</v>
      </c>
      <c r="O1386" s="115" t="s">
        <v>134</v>
      </c>
    </row>
    <row r="1387" spans="1:15" x14ac:dyDescent="0.25">
      <c r="A1387" s="115">
        <v>339045</v>
      </c>
      <c r="B1387" s="115" t="s">
        <v>109</v>
      </c>
      <c r="C1387" s="115" t="s">
        <v>136</v>
      </c>
      <c r="D1387" s="115" t="s">
        <v>134</v>
      </c>
      <c r="E1387" s="115" t="s">
        <v>136</v>
      </c>
      <c r="F1387" s="115" t="s">
        <v>134</v>
      </c>
      <c r="G1387" s="115" t="s">
        <v>134</v>
      </c>
      <c r="H1387" s="115" t="s">
        <v>134</v>
      </c>
      <c r="I1387" s="115" t="s">
        <v>134</v>
      </c>
      <c r="J1387" s="115" t="s">
        <v>134</v>
      </c>
      <c r="K1387" s="115" t="s">
        <v>134</v>
      </c>
      <c r="L1387" s="115" t="s">
        <v>134</v>
      </c>
      <c r="M1387" s="115" t="s">
        <v>134</v>
      </c>
      <c r="N1387" s="115" t="s">
        <v>134</v>
      </c>
      <c r="O1387" s="115" t="s">
        <v>134</v>
      </c>
    </row>
    <row r="1388" spans="1:15" x14ac:dyDescent="0.25">
      <c r="A1388" s="115">
        <v>339047</v>
      </c>
      <c r="B1388" s="115" t="s">
        <v>109</v>
      </c>
      <c r="C1388" s="115" t="s">
        <v>137</v>
      </c>
      <c r="D1388" s="115" t="s">
        <v>137</v>
      </c>
      <c r="E1388" s="115" t="s">
        <v>136</v>
      </c>
      <c r="F1388" s="115" t="s">
        <v>136</v>
      </c>
      <c r="G1388" s="115" t="s">
        <v>136</v>
      </c>
      <c r="H1388" s="115" t="s">
        <v>136</v>
      </c>
      <c r="I1388" s="115" t="s">
        <v>136</v>
      </c>
      <c r="J1388" s="115" t="s">
        <v>134</v>
      </c>
      <c r="K1388" s="115" t="s">
        <v>134</v>
      </c>
      <c r="L1388" s="115" t="s">
        <v>134</v>
      </c>
      <c r="M1388" s="115" t="s">
        <v>134</v>
      </c>
      <c r="N1388" s="115" t="s">
        <v>134</v>
      </c>
      <c r="O1388" s="115" t="s">
        <v>134</v>
      </c>
    </row>
    <row r="1389" spans="1:15" x14ac:dyDescent="0.25">
      <c r="A1389" s="115">
        <v>339049</v>
      </c>
      <c r="B1389" s="115" t="s">
        <v>109</v>
      </c>
      <c r="C1389" s="115" t="s">
        <v>136</v>
      </c>
      <c r="D1389" s="115" t="s">
        <v>136</v>
      </c>
      <c r="E1389" s="115" t="s">
        <v>136</v>
      </c>
      <c r="F1389" s="115" t="s">
        <v>136</v>
      </c>
      <c r="G1389" s="115" t="s">
        <v>136</v>
      </c>
      <c r="H1389" s="115" t="s">
        <v>136</v>
      </c>
      <c r="I1389" s="115" t="s">
        <v>136</v>
      </c>
      <c r="J1389" s="115" t="s">
        <v>134</v>
      </c>
      <c r="K1389" s="115" t="s">
        <v>134</v>
      </c>
      <c r="L1389" s="115" t="s">
        <v>134</v>
      </c>
      <c r="M1389" s="115" t="s">
        <v>134</v>
      </c>
      <c r="N1389" s="115" t="s">
        <v>134</v>
      </c>
      <c r="O1389" s="115" t="s">
        <v>134</v>
      </c>
    </row>
    <row r="1390" spans="1:15" x14ac:dyDescent="0.25">
      <c r="A1390" s="115">
        <v>339052</v>
      </c>
      <c r="B1390" s="115" t="s">
        <v>109</v>
      </c>
      <c r="C1390" s="115" t="s">
        <v>136</v>
      </c>
      <c r="D1390" s="115" t="s">
        <v>136</v>
      </c>
      <c r="E1390" s="115" t="s">
        <v>136</v>
      </c>
      <c r="F1390" s="115" t="s">
        <v>136</v>
      </c>
      <c r="G1390" s="115" t="s">
        <v>136</v>
      </c>
      <c r="H1390" s="115" t="s">
        <v>136</v>
      </c>
      <c r="I1390" s="115" t="s">
        <v>136</v>
      </c>
      <c r="J1390" s="115" t="s">
        <v>134</v>
      </c>
      <c r="K1390" s="115" t="s">
        <v>134</v>
      </c>
      <c r="L1390" s="115" t="s">
        <v>134</v>
      </c>
      <c r="M1390" s="115" t="s">
        <v>134</v>
      </c>
      <c r="N1390" s="115" t="s">
        <v>134</v>
      </c>
      <c r="O1390" s="115" t="s">
        <v>134</v>
      </c>
    </row>
    <row r="1391" spans="1:15" x14ac:dyDescent="0.25">
      <c r="A1391" s="115">
        <v>339053</v>
      </c>
      <c r="B1391" s="115" t="s">
        <v>109</v>
      </c>
      <c r="C1391" s="115" t="s">
        <v>136</v>
      </c>
      <c r="D1391" s="115" t="s">
        <v>136</v>
      </c>
      <c r="E1391" s="115" t="s">
        <v>136</v>
      </c>
      <c r="F1391" s="115" t="s">
        <v>136</v>
      </c>
      <c r="G1391" s="115" t="s">
        <v>136</v>
      </c>
      <c r="H1391" s="115" t="s">
        <v>136</v>
      </c>
      <c r="I1391" s="115" t="s">
        <v>136</v>
      </c>
      <c r="J1391" s="115" t="s">
        <v>134</v>
      </c>
      <c r="K1391" s="115" t="s">
        <v>134</v>
      </c>
      <c r="L1391" s="115" t="s">
        <v>134</v>
      </c>
      <c r="M1391" s="115" t="s">
        <v>134</v>
      </c>
      <c r="N1391" s="115" t="s">
        <v>134</v>
      </c>
      <c r="O1391" s="115" t="s">
        <v>134</v>
      </c>
    </row>
    <row r="1392" spans="1:15" x14ac:dyDescent="0.25">
      <c r="A1392" s="115">
        <v>339080</v>
      </c>
      <c r="B1392" s="115" t="s">
        <v>109</v>
      </c>
      <c r="C1392" s="115" t="s">
        <v>136</v>
      </c>
      <c r="D1392" s="115" t="s">
        <v>136</v>
      </c>
      <c r="E1392" s="115" t="s">
        <v>136</v>
      </c>
      <c r="F1392" s="115" t="s">
        <v>136</v>
      </c>
      <c r="G1392" s="115" t="s">
        <v>136</v>
      </c>
      <c r="H1392" s="115" t="s">
        <v>136</v>
      </c>
      <c r="I1392" s="115" t="s">
        <v>136</v>
      </c>
      <c r="J1392" s="115" t="s">
        <v>134</v>
      </c>
      <c r="K1392" s="115" t="s">
        <v>134</v>
      </c>
      <c r="L1392" s="115" t="s">
        <v>134</v>
      </c>
      <c r="M1392" s="115" t="s">
        <v>134</v>
      </c>
      <c r="N1392" s="115" t="s">
        <v>134</v>
      </c>
      <c r="O1392" s="115" t="s">
        <v>134</v>
      </c>
    </row>
    <row r="1393" spans="1:15" x14ac:dyDescent="0.25">
      <c r="A1393" s="115">
        <v>339082</v>
      </c>
      <c r="B1393" s="115" t="s">
        <v>109</v>
      </c>
      <c r="C1393" s="115" t="s">
        <v>136</v>
      </c>
      <c r="D1393" s="115" t="s">
        <v>136</v>
      </c>
      <c r="E1393" s="115" t="s">
        <v>136</v>
      </c>
      <c r="F1393" s="115" t="s">
        <v>136</v>
      </c>
      <c r="G1393" s="115" t="s">
        <v>136</v>
      </c>
      <c r="H1393" s="115" t="s">
        <v>136</v>
      </c>
      <c r="I1393" s="115" t="s">
        <v>136</v>
      </c>
      <c r="J1393" s="115" t="s">
        <v>134</v>
      </c>
      <c r="K1393" s="115" t="s">
        <v>134</v>
      </c>
      <c r="L1393" s="115" t="s">
        <v>134</v>
      </c>
      <c r="M1393" s="115" t="s">
        <v>134</v>
      </c>
      <c r="N1393" s="115" t="s">
        <v>134</v>
      </c>
      <c r="O1393" s="115" t="s">
        <v>134</v>
      </c>
    </row>
    <row r="1394" spans="1:15" x14ac:dyDescent="0.25">
      <c r="A1394" s="115">
        <v>339097</v>
      </c>
      <c r="B1394" s="115" t="s">
        <v>109</v>
      </c>
      <c r="C1394" s="115" t="s">
        <v>136</v>
      </c>
      <c r="D1394" s="115" t="s">
        <v>136</v>
      </c>
      <c r="E1394" s="115" t="s">
        <v>136</v>
      </c>
      <c r="F1394" s="115" t="s">
        <v>136</v>
      </c>
      <c r="G1394" s="115" t="s">
        <v>136</v>
      </c>
      <c r="H1394" s="115" t="s">
        <v>136</v>
      </c>
      <c r="I1394" s="115" t="s">
        <v>136</v>
      </c>
      <c r="J1394" s="115" t="s">
        <v>134</v>
      </c>
      <c r="K1394" s="115" t="s">
        <v>134</v>
      </c>
      <c r="L1394" s="115" t="s">
        <v>134</v>
      </c>
      <c r="M1394" s="115" t="s">
        <v>134</v>
      </c>
      <c r="N1394" s="115" t="s">
        <v>134</v>
      </c>
      <c r="O1394" s="115" t="s">
        <v>134</v>
      </c>
    </row>
    <row r="1395" spans="1:15" x14ac:dyDescent="0.25">
      <c r="A1395" s="115">
        <v>339106</v>
      </c>
      <c r="B1395" s="115" t="s">
        <v>109</v>
      </c>
      <c r="C1395" s="115" t="s">
        <v>134</v>
      </c>
      <c r="D1395" s="115" t="s">
        <v>136</v>
      </c>
      <c r="E1395" s="115" t="s">
        <v>136</v>
      </c>
      <c r="F1395" s="115" t="s">
        <v>134</v>
      </c>
      <c r="G1395" s="115" t="s">
        <v>134</v>
      </c>
      <c r="H1395" s="115" t="s">
        <v>134</v>
      </c>
      <c r="I1395" s="115" t="s">
        <v>134</v>
      </c>
      <c r="J1395" s="115" t="s">
        <v>134</v>
      </c>
      <c r="K1395" s="115" t="s">
        <v>134</v>
      </c>
      <c r="L1395" s="115" t="s">
        <v>134</v>
      </c>
      <c r="M1395" s="115" t="s">
        <v>134</v>
      </c>
      <c r="N1395" s="115" t="s">
        <v>134</v>
      </c>
      <c r="O1395" s="115" t="s">
        <v>134</v>
      </c>
    </row>
    <row r="1396" spans="1:15" x14ac:dyDescent="0.25">
      <c r="A1396" s="115">
        <v>339114</v>
      </c>
      <c r="B1396" s="115" t="s">
        <v>109</v>
      </c>
      <c r="C1396" s="115" t="s">
        <v>136</v>
      </c>
      <c r="D1396" s="115" t="s">
        <v>136</v>
      </c>
      <c r="E1396" s="115" t="s">
        <v>136</v>
      </c>
      <c r="F1396" s="115" t="s">
        <v>136</v>
      </c>
      <c r="G1396" s="115" t="s">
        <v>136</v>
      </c>
      <c r="H1396" s="115" t="s">
        <v>136</v>
      </c>
      <c r="I1396" s="115" t="s">
        <v>136</v>
      </c>
      <c r="J1396" s="115" t="s">
        <v>134</v>
      </c>
      <c r="K1396" s="115" t="s">
        <v>134</v>
      </c>
      <c r="L1396" s="115" t="s">
        <v>134</v>
      </c>
      <c r="M1396" s="115" t="s">
        <v>134</v>
      </c>
      <c r="N1396" s="115" t="s">
        <v>134</v>
      </c>
      <c r="O1396" s="115" t="s">
        <v>134</v>
      </c>
    </row>
    <row r="1397" spans="1:15" x14ac:dyDescent="0.25">
      <c r="A1397" s="115">
        <v>339127</v>
      </c>
      <c r="B1397" s="115" t="s">
        <v>109</v>
      </c>
      <c r="C1397" s="115" t="s">
        <v>136</v>
      </c>
      <c r="D1397" s="115" t="s">
        <v>136</v>
      </c>
      <c r="E1397" s="115" t="s">
        <v>136</v>
      </c>
      <c r="F1397" s="115" t="s">
        <v>136</v>
      </c>
      <c r="G1397" s="115" t="s">
        <v>136</v>
      </c>
      <c r="H1397" s="115" t="s">
        <v>136</v>
      </c>
      <c r="I1397" s="115" t="s">
        <v>136</v>
      </c>
      <c r="J1397" s="115" t="s">
        <v>134</v>
      </c>
      <c r="K1397" s="115" t="s">
        <v>134</v>
      </c>
      <c r="L1397" s="115" t="s">
        <v>134</v>
      </c>
      <c r="M1397" s="115" t="s">
        <v>134</v>
      </c>
      <c r="N1397" s="115" t="s">
        <v>134</v>
      </c>
      <c r="O1397" s="115" t="s">
        <v>134</v>
      </c>
    </row>
    <row r="1398" spans="1:15" x14ac:dyDescent="0.25">
      <c r="A1398" s="115">
        <v>339155</v>
      </c>
      <c r="B1398" s="115" t="s">
        <v>109</v>
      </c>
      <c r="C1398" s="115" t="s">
        <v>136</v>
      </c>
      <c r="D1398" s="115" t="s">
        <v>136</v>
      </c>
      <c r="E1398" s="115" t="s">
        <v>136</v>
      </c>
      <c r="F1398" s="115" t="s">
        <v>136</v>
      </c>
      <c r="G1398" s="115" t="s">
        <v>136</v>
      </c>
      <c r="H1398" s="115" t="s">
        <v>136</v>
      </c>
      <c r="I1398" s="115" t="s">
        <v>136</v>
      </c>
      <c r="J1398" s="115" t="s">
        <v>134</v>
      </c>
      <c r="K1398" s="115" t="s">
        <v>134</v>
      </c>
      <c r="L1398" s="115" t="s">
        <v>134</v>
      </c>
      <c r="M1398" s="115" t="s">
        <v>134</v>
      </c>
      <c r="N1398" s="115" t="s">
        <v>134</v>
      </c>
      <c r="O1398" s="115" t="s">
        <v>134</v>
      </c>
    </row>
    <row r="1399" spans="1:15" x14ac:dyDescent="0.25">
      <c r="A1399" s="115">
        <v>339161</v>
      </c>
      <c r="B1399" s="115" t="s">
        <v>109</v>
      </c>
      <c r="C1399" s="115" t="s">
        <v>137</v>
      </c>
      <c r="D1399" s="115" t="s">
        <v>137</v>
      </c>
      <c r="E1399" s="115" t="s">
        <v>137</v>
      </c>
      <c r="F1399" s="115" t="s">
        <v>137</v>
      </c>
      <c r="G1399" s="115" t="s">
        <v>137</v>
      </c>
      <c r="H1399" s="115" t="s">
        <v>136</v>
      </c>
      <c r="I1399" s="115" t="s">
        <v>136</v>
      </c>
      <c r="J1399" s="115" t="s">
        <v>134</v>
      </c>
      <c r="K1399" s="115" t="s">
        <v>134</v>
      </c>
      <c r="L1399" s="115" t="s">
        <v>134</v>
      </c>
      <c r="M1399" s="115" t="s">
        <v>136</v>
      </c>
      <c r="N1399" s="115" t="s">
        <v>134</v>
      </c>
      <c r="O1399" s="115" t="s">
        <v>134</v>
      </c>
    </row>
    <row r="1400" spans="1:15" x14ac:dyDescent="0.25">
      <c r="A1400" s="115">
        <v>339200</v>
      </c>
      <c r="B1400" s="115" t="s">
        <v>109</v>
      </c>
      <c r="C1400" s="115" t="s">
        <v>137</v>
      </c>
      <c r="D1400" s="115" t="s">
        <v>136</v>
      </c>
      <c r="E1400" s="115" t="s">
        <v>136</v>
      </c>
      <c r="F1400" s="115" t="s">
        <v>134</v>
      </c>
      <c r="G1400" s="115" t="s">
        <v>137</v>
      </c>
      <c r="H1400" s="115" t="s">
        <v>136</v>
      </c>
      <c r="I1400" s="115" t="s">
        <v>134</v>
      </c>
      <c r="J1400" s="115" t="s">
        <v>136</v>
      </c>
      <c r="K1400" s="115" t="s">
        <v>134</v>
      </c>
      <c r="L1400" s="115" t="s">
        <v>134</v>
      </c>
      <c r="M1400" s="115" t="s">
        <v>134</v>
      </c>
      <c r="N1400" s="115" t="s">
        <v>134</v>
      </c>
      <c r="O1400" s="115" t="s">
        <v>134</v>
      </c>
    </row>
    <row r="1401" spans="1:15" x14ac:dyDescent="0.25">
      <c r="A1401" s="115">
        <v>339223</v>
      </c>
      <c r="B1401" s="115" t="s">
        <v>109</v>
      </c>
      <c r="C1401" s="115" t="s">
        <v>134</v>
      </c>
      <c r="D1401" s="115" t="s">
        <v>136</v>
      </c>
      <c r="E1401" s="115" t="s">
        <v>136</v>
      </c>
      <c r="F1401" s="115" t="s">
        <v>134</v>
      </c>
      <c r="G1401" s="115" t="s">
        <v>136</v>
      </c>
      <c r="H1401" s="115" t="s">
        <v>136</v>
      </c>
      <c r="I1401" s="115" t="s">
        <v>136</v>
      </c>
      <c r="J1401" s="115" t="s">
        <v>136</v>
      </c>
      <c r="K1401" s="115" t="s">
        <v>134</v>
      </c>
      <c r="L1401" s="115" t="s">
        <v>134</v>
      </c>
      <c r="M1401" s="115" t="s">
        <v>134</v>
      </c>
      <c r="N1401" s="115" t="s">
        <v>134</v>
      </c>
      <c r="O1401" s="115" t="s">
        <v>134</v>
      </c>
    </row>
    <row r="1402" spans="1:15" x14ac:dyDescent="0.25">
      <c r="A1402" s="115">
        <v>339230</v>
      </c>
      <c r="B1402" s="115" t="s">
        <v>109</v>
      </c>
      <c r="C1402" s="115" t="s">
        <v>136</v>
      </c>
      <c r="D1402" s="115" t="s">
        <v>136</v>
      </c>
      <c r="E1402" s="115" t="s">
        <v>136</v>
      </c>
      <c r="F1402" s="115" t="s">
        <v>136</v>
      </c>
      <c r="G1402" s="115" t="s">
        <v>136</v>
      </c>
      <c r="H1402" s="115" t="s">
        <v>136</v>
      </c>
      <c r="I1402" s="115" t="s">
        <v>136</v>
      </c>
      <c r="J1402" s="115" t="s">
        <v>136</v>
      </c>
      <c r="K1402" s="115" t="s">
        <v>136</v>
      </c>
      <c r="L1402" s="115" t="s">
        <v>136</v>
      </c>
      <c r="M1402" s="115" t="s">
        <v>136</v>
      </c>
      <c r="N1402" s="115" t="s">
        <v>136</v>
      </c>
      <c r="O1402" s="115" t="s">
        <v>134</v>
      </c>
    </row>
    <row r="1403" spans="1:15" x14ac:dyDescent="0.25">
      <c r="A1403" s="115">
        <v>339234</v>
      </c>
      <c r="B1403" s="115" t="s">
        <v>109</v>
      </c>
      <c r="C1403" s="115" t="s">
        <v>136</v>
      </c>
      <c r="D1403" s="115" t="s">
        <v>134</v>
      </c>
      <c r="E1403" s="115" t="s">
        <v>134</v>
      </c>
      <c r="F1403" s="115" t="s">
        <v>136</v>
      </c>
      <c r="G1403" s="115" t="s">
        <v>136</v>
      </c>
      <c r="H1403" s="115" t="s">
        <v>136</v>
      </c>
      <c r="I1403" s="115" t="s">
        <v>136</v>
      </c>
      <c r="J1403" s="115" t="s">
        <v>134</v>
      </c>
      <c r="K1403" s="115" t="s">
        <v>134</v>
      </c>
      <c r="L1403" s="115" t="s">
        <v>134</v>
      </c>
      <c r="M1403" s="115" t="s">
        <v>134</v>
      </c>
      <c r="N1403" s="115" t="s">
        <v>134</v>
      </c>
      <c r="O1403" s="115" t="s">
        <v>134</v>
      </c>
    </row>
    <row r="1404" spans="1:15" x14ac:dyDescent="0.25">
      <c r="A1404" s="115">
        <v>339236</v>
      </c>
      <c r="B1404" s="115" t="s">
        <v>109</v>
      </c>
      <c r="C1404" s="115" t="s">
        <v>136</v>
      </c>
      <c r="D1404" s="115" t="s">
        <v>136</v>
      </c>
      <c r="E1404" s="115" t="s">
        <v>134</v>
      </c>
      <c r="F1404" s="115" t="s">
        <v>136</v>
      </c>
      <c r="G1404" s="115" t="s">
        <v>134</v>
      </c>
      <c r="H1404" s="115" t="s">
        <v>136</v>
      </c>
      <c r="I1404" s="115" t="s">
        <v>134</v>
      </c>
      <c r="J1404" s="115" t="s">
        <v>134</v>
      </c>
      <c r="K1404" s="115" t="s">
        <v>134</v>
      </c>
      <c r="L1404" s="115" t="s">
        <v>134</v>
      </c>
      <c r="M1404" s="115" t="s">
        <v>134</v>
      </c>
      <c r="N1404" s="115" t="s">
        <v>134</v>
      </c>
      <c r="O1404" s="115" t="s">
        <v>134</v>
      </c>
    </row>
    <row r="1405" spans="1:15" x14ac:dyDescent="0.25">
      <c r="A1405" s="115">
        <v>339238</v>
      </c>
      <c r="B1405" s="115" t="s">
        <v>109</v>
      </c>
      <c r="C1405" s="115" t="s">
        <v>136</v>
      </c>
      <c r="D1405" s="115" t="s">
        <v>136</v>
      </c>
      <c r="E1405" s="115" t="s">
        <v>136</v>
      </c>
      <c r="F1405" s="115" t="s">
        <v>136</v>
      </c>
      <c r="G1405" s="115" t="s">
        <v>136</v>
      </c>
      <c r="H1405" s="115" t="s">
        <v>136</v>
      </c>
      <c r="I1405" s="115" t="s">
        <v>136</v>
      </c>
      <c r="J1405" s="115" t="s">
        <v>134</v>
      </c>
      <c r="K1405" s="115" t="s">
        <v>134</v>
      </c>
      <c r="L1405" s="115" t="s">
        <v>134</v>
      </c>
      <c r="M1405" s="115" t="s">
        <v>134</v>
      </c>
      <c r="N1405" s="115" t="s">
        <v>134</v>
      </c>
      <c r="O1405" s="115" t="s">
        <v>134</v>
      </c>
    </row>
    <row r="1406" spans="1:15" x14ac:dyDescent="0.25">
      <c r="A1406" s="115">
        <v>339243</v>
      </c>
      <c r="B1406" s="115" t="s">
        <v>109</v>
      </c>
      <c r="C1406" s="115" t="s">
        <v>134</v>
      </c>
      <c r="D1406" s="115" t="s">
        <v>136</v>
      </c>
      <c r="E1406" s="115" t="s">
        <v>136</v>
      </c>
      <c r="F1406" s="115" t="s">
        <v>134</v>
      </c>
      <c r="G1406" s="115" t="s">
        <v>134</v>
      </c>
      <c r="H1406" s="115" t="s">
        <v>134</v>
      </c>
      <c r="I1406" s="115" t="s">
        <v>134</v>
      </c>
      <c r="J1406" s="115" t="s">
        <v>134</v>
      </c>
      <c r="K1406" s="115" t="s">
        <v>134</v>
      </c>
      <c r="L1406" s="115" t="s">
        <v>134</v>
      </c>
      <c r="M1406" s="115" t="s">
        <v>134</v>
      </c>
      <c r="N1406" s="115" t="s">
        <v>134</v>
      </c>
      <c r="O1406" s="115" t="s">
        <v>134</v>
      </c>
    </row>
    <row r="1407" spans="1:15" x14ac:dyDescent="0.25">
      <c r="A1407" s="115">
        <v>339254</v>
      </c>
      <c r="B1407" s="115" t="s">
        <v>109</v>
      </c>
      <c r="C1407" s="115" t="s">
        <v>137</v>
      </c>
      <c r="D1407" s="115" t="s">
        <v>137</v>
      </c>
      <c r="E1407" s="115" t="s">
        <v>137</v>
      </c>
      <c r="F1407" s="115" t="s">
        <v>137</v>
      </c>
      <c r="G1407" s="115" t="s">
        <v>137</v>
      </c>
      <c r="H1407" s="115" t="s">
        <v>137</v>
      </c>
      <c r="I1407" s="115" t="s">
        <v>137</v>
      </c>
      <c r="J1407" s="115" t="s">
        <v>134</v>
      </c>
      <c r="K1407" s="115" t="s">
        <v>134</v>
      </c>
      <c r="L1407" s="115" t="s">
        <v>134</v>
      </c>
      <c r="M1407" s="115" t="s">
        <v>134</v>
      </c>
      <c r="N1407" s="115" t="s">
        <v>134</v>
      </c>
      <c r="O1407" s="115" t="s">
        <v>134</v>
      </c>
    </row>
    <row r="1408" spans="1:15" x14ac:dyDescent="0.25">
      <c r="A1408" s="115">
        <v>339266</v>
      </c>
      <c r="B1408" s="115" t="s">
        <v>109</v>
      </c>
      <c r="C1408" s="115" t="s">
        <v>136</v>
      </c>
      <c r="D1408" s="115" t="s">
        <v>136</v>
      </c>
      <c r="E1408" s="115" t="s">
        <v>136</v>
      </c>
      <c r="F1408" s="115" t="s">
        <v>136</v>
      </c>
      <c r="G1408" s="115" t="s">
        <v>134</v>
      </c>
      <c r="H1408" s="115" t="s">
        <v>134</v>
      </c>
      <c r="I1408" s="115" t="s">
        <v>134</v>
      </c>
      <c r="J1408" s="115" t="s">
        <v>134</v>
      </c>
      <c r="K1408" s="115" t="s">
        <v>134</v>
      </c>
      <c r="L1408" s="115" t="s">
        <v>134</v>
      </c>
      <c r="M1408" s="115" t="s">
        <v>134</v>
      </c>
      <c r="N1408" s="115" t="s">
        <v>134</v>
      </c>
      <c r="O1408" s="115" t="s">
        <v>134</v>
      </c>
    </row>
    <row r="1409" spans="1:15" x14ac:dyDescent="0.25">
      <c r="A1409" s="115">
        <v>339273</v>
      </c>
      <c r="B1409" s="115" t="s">
        <v>109</v>
      </c>
      <c r="C1409" s="115" t="s">
        <v>136</v>
      </c>
      <c r="D1409" s="115" t="s">
        <v>136</v>
      </c>
      <c r="E1409" s="115" t="s">
        <v>136</v>
      </c>
      <c r="F1409" s="115" t="s">
        <v>136</v>
      </c>
      <c r="G1409" s="115" t="s">
        <v>136</v>
      </c>
      <c r="H1409" s="115" t="s">
        <v>136</v>
      </c>
      <c r="I1409" s="115" t="s">
        <v>136</v>
      </c>
      <c r="J1409" s="115" t="s">
        <v>134</v>
      </c>
      <c r="K1409" s="115" t="s">
        <v>134</v>
      </c>
      <c r="L1409" s="115" t="s">
        <v>134</v>
      </c>
      <c r="M1409" s="115" t="s">
        <v>134</v>
      </c>
      <c r="N1409" s="115" t="s">
        <v>134</v>
      </c>
      <c r="O1409" s="115" t="s">
        <v>134</v>
      </c>
    </row>
    <row r="1410" spans="1:15" x14ac:dyDescent="0.25">
      <c r="A1410" s="115">
        <v>339306</v>
      </c>
      <c r="B1410" s="115" t="s">
        <v>109</v>
      </c>
      <c r="C1410" s="115" t="s">
        <v>136</v>
      </c>
      <c r="D1410" s="115" t="s">
        <v>136</v>
      </c>
      <c r="E1410" s="115" t="s">
        <v>136</v>
      </c>
      <c r="F1410" s="115" t="s">
        <v>136</v>
      </c>
      <c r="G1410" s="115" t="s">
        <v>136</v>
      </c>
      <c r="H1410" s="115" t="s">
        <v>136</v>
      </c>
      <c r="I1410" s="115" t="s">
        <v>136</v>
      </c>
      <c r="J1410" s="115" t="s">
        <v>134</v>
      </c>
      <c r="K1410" s="115" t="s">
        <v>134</v>
      </c>
      <c r="L1410" s="115" t="s">
        <v>134</v>
      </c>
      <c r="M1410" s="115" t="s">
        <v>134</v>
      </c>
      <c r="N1410" s="115" t="s">
        <v>134</v>
      </c>
      <c r="O1410" s="115" t="s">
        <v>134</v>
      </c>
    </row>
    <row r="1411" spans="1:15" x14ac:dyDescent="0.25">
      <c r="A1411" s="115">
        <v>339310</v>
      </c>
      <c r="B1411" s="115" t="s">
        <v>109</v>
      </c>
      <c r="C1411" s="115" t="s">
        <v>136</v>
      </c>
      <c r="D1411" s="115" t="s">
        <v>136</v>
      </c>
      <c r="E1411" s="115" t="s">
        <v>136</v>
      </c>
      <c r="F1411" s="115" t="s">
        <v>134</v>
      </c>
      <c r="G1411" s="115" t="s">
        <v>134</v>
      </c>
      <c r="H1411" s="115" t="s">
        <v>136</v>
      </c>
      <c r="I1411" s="115" t="s">
        <v>136</v>
      </c>
      <c r="J1411" s="115" t="s">
        <v>134</v>
      </c>
      <c r="K1411" s="115" t="s">
        <v>134</v>
      </c>
      <c r="L1411" s="115" t="s">
        <v>134</v>
      </c>
      <c r="M1411" s="115" t="s">
        <v>134</v>
      </c>
      <c r="N1411" s="115" t="s">
        <v>134</v>
      </c>
      <c r="O1411" s="115" t="s">
        <v>134</v>
      </c>
    </row>
    <row r="1412" spans="1:15" x14ac:dyDescent="0.25">
      <c r="A1412" s="115">
        <v>339314</v>
      </c>
      <c r="B1412" s="115" t="s">
        <v>109</v>
      </c>
      <c r="C1412" s="115" t="s">
        <v>136</v>
      </c>
      <c r="D1412" s="115" t="s">
        <v>136</v>
      </c>
      <c r="E1412" s="115" t="s">
        <v>136</v>
      </c>
      <c r="F1412" s="115" t="s">
        <v>136</v>
      </c>
      <c r="G1412" s="115" t="s">
        <v>136</v>
      </c>
      <c r="H1412" s="115" t="s">
        <v>136</v>
      </c>
      <c r="I1412" s="115" t="s">
        <v>136</v>
      </c>
      <c r="J1412" s="115" t="s">
        <v>134</v>
      </c>
      <c r="K1412" s="115" t="s">
        <v>134</v>
      </c>
      <c r="L1412" s="115" t="s">
        <v>134</v>
      </c>
      <c r="M1412" s="115" t="s">
        <v>134</v>
      </c>
      <c r="N1412" s="115" t="s">
        <v>134</v>
      </c>
      <c r="O1412" s="115" t="s">
        <v>134</v>
      </c>
    </row>
    <row r="1413" spans="1:15" x14ac:dyDescent="0.25">
      <c r="A1413" s="115">
        <v>339319</v>
      </c>
      <c r="B1413" s="115" t="s">
        <v>109</v>
      </c>
      <c r="C1413" s="115" t="s">
        <v>136</v>
      </c>
      <c r="D1413" s="115" t="s">
        <v>134</v>
      </c>
      <c r="E1413" s="115" t="s">
        <v>136</v>
      </c>
      <c r="F1413" s="115" t="s">
        <v>136</v>
      </c>
      <c r="G1413" s="115" t="s">
        <v>134</v>
      </c>
      <c r="H1413" s="115" t="s">
        <v>136</v>
      </c>
      <c r="I1413" s="115" t="s">
        <v>134</v>
      </c>
      <c r="J1413" s="115" t="s">
        <v>134</v>
      </c>
      <c r="K1413" s="115" t="s">
        <v>134</v>
      </c>
      <c r="L1413" s="115" t="s">
        <v>134</v>
      </c>
      <c r="M1413" s="115" t="s">
        <v>134</v>
      </c>
      <c r="N1413" s="115" t="s">
        <v>134</v>
      </c>
      <c r="O1413" s="115" t="s">
        <v>134</v>
      </c>
    </row>
    <row r="1414" spans="1:15" x14ac:dyDescent="0.25">
      <c r="A1414" s="115">
        <v>339320</v>
      </c>
      <c r="B1414" s="115" t="s">
        <v>109</v>
      </c>
      <c r="C1414" s="115" t="s">
        <v>136</v>
      </c>
      <c r="D1414" s="115" t="s">
        <v>136</v>
      </c>
      <c r="E1414" s="115" t="s">
        <v>136</v>
      </c>
      <c r="F1414" s="115" t="s">
        <v>136</v>
      </c>
      <c r="G1414" s="115" t="s">
        <v>136</v>
      </c>
      <c r="H1414" s="115" t="s">
        <v>136</v>
      </c>
      <c r="I1414" s="115" t="s">
        <v>136</v>
      </c>
      <c r="J1414" s="115" t="s">
        <v>134</v>
      </c>
      <c r="K1414" s="115" t="s">
        <v>134</v>
      </c>
      <c r="L1414" s="115" t="s">
        <v>134</v>
      </c>
      <c r="M1414" s="115" t="s">
        <v>134</v>
      </c>
      <c r="N1414" s="115" t="s">
        <v>134</v>
      </c>
      <c r="O1414" s="115" t="s">
        <v>134</v>
      </c>
    </row>
    <row r="1415" spans="1:15" x14ac:dyDescent="0.25">
      <c r="A1415" s="115">
        <v>339325</v>
      </c>
      <c r="B1415" s="115" t="s">
        <v>109</v>
      </c>
      <c r="C1415" s="115" t="s">
        <v>136</v>
      </c>
      <c r="D1415" s="115" t="s">
        <v>136</v>
      </c>
      <c r="E1415" s="115" t="s">
        <v>136</v>
      </c>
      <c r="F1415" s="115" t="s">
        <v>136</v>
      </c>
      <c r="G1415" s="115" t="s">
        <v>136</v>
      </c>
      <c r="H1415" s="115" t="s">
        <v>136</v>
      </c>
      <c r="I1415" s="115" t="s">
        <v>136</v>
      </c>
      <c r="J1415" s="115" t="s">
        <v>134</v>
      </c>
      <c r="K1415" s="115" t="s">
        <v>134</v>
      </c>
      <c r="L1415" s="115" t="s">
        <v>134</v>
      </c>
      <c r="M1415" s="115" t="s">
        <v>134</v>
      </c>
      <c r="N1415" s="115" t="s">
        <v>134</v>
      </c>
      <c r="O1415" s="115" t="s">
        <v>134</v>
      </c>
    </row>
    <row r="1416" spans="1:15" x14ac:dyDescent="0.25">
      <c r="A1416" s="115">
        <v>339328</v>
      </c>
      <c r="B1416" s="115" t="s">
        <v>109</v>
      </c>
      <c r="C1416" s="115" t="s">
        <v>136</v>
      </c>
      <c r="D1416" s="115" t="s">
        <v>136</v>
      </c>
      <c r="E1416" s="115" t="s">
        <v>136</v>
      </c>
      <c r="F1416" s="115" t="s">
        <v>136</v>
      </c>
      <c r="G1416" s="115" t="s">
        <v>136</v>
      </c>
      <c r="H1416" s="115" t="s">
        <v>136</v>
      </c>
      <c r="I1416" s="115" t="s">
        <v>134</v>
      </c>
      <c r="J1416" s="115" t="s">
        <v>134</v>
      </c>
      <c r="K1416" s="115" t="s">
        <v>134</v>
      </c>
      <c r="L1416" s="115" t="s">
        <v>134</v>
      </c>
      <c r="M1416" s="115" t="s">
        <v>134</v>
      </c>
      <c r="N1416" s="115" t="s">
        <v>134</v>
      </c>
      <c r="O1416" s="115" t="s">
        <v>134</v>
      </c>
    </row>
    <row r="1417" spans="1:15" x14ac:dyDescent="0.25">
      <c r="A1417" s="115">
        <v>339329</v>
      </c>
      <c r="B1417" s="115" t="s">
        <v>109</v>
      </c>
      <c r="C1417" s="115" t="s">
        <v>136</v>
      </c>
      <c r="D1417" s="115" t="s">
        <v>136</v>
      </c>
      <c r="E1417" s="115" t="s">
        <v>136</v>
      </c>
      <c r="F1417" s="115" t="s">
        <v>136</v>
      </c>
      <c r="G1417" s="115" t="s">
        <v>136</v>
      </c>
      <c r="H1417" s="115" t="s">
        <v>136</v>
      </c>
      <c r="I1417" s="115" t="s">
        <v>134</v>
      </c>
      <c r="J1417" s="115" t="s">
        <v>134</v>
      </c>
      <c r="K1417" s="115" t="s">
        <v>134</v>
      </c>
      <c r="L1417" s="115" t="s">
        <v>134</v>
      </c>
      <c r="M1417" s="115" t="s">
        <v>134</v>
      </c>
      <c r="N1417" s="115" t="s">
        <v>134</v>
      </c>
      <c r="O1417" s="115" t="s">
        <v>134</v>
      </c>
    </row>
    <row r="1418" spans="1:15" x14ac:dyDescent="0.25">
      <c r="A1418" s="115">
        <v>339333</v>
      </c>
      <c r="B1418" s="115" t="s">
        <v>109</v>
      </c>
      <c r="C1418" s="115" t="s">
        <v>136</v>
      </c>
      <c r="D1418" s="115" t="s">
        <v>136</v>
      </c>
      <c r="E1418" s="115" t="s">
        <v>136</v>
      </c>
      <c r="F1418" s="115" t="s">
        <v>136</v>
      </c>
      <c r="G1418" s="115" t="s">
        <v>136</v>
      </c>
      <c r="H1418" s="115" t="s">
        <v>136</v>
      </c>
      <c r="I1418" s="115" t="s">
        <v>136</v>
      </c>
      <c r="J1418" s="115" t="s">
        <v>134</v>
      </c>
      <c r="K1418" s="115" t="s">
        <v>134</v>
      </c>
      <c r="L1418" s="115" t="s">
        <v>134</v>
      </c>
      <c r="M1418" s="115" t="s">
        <v>134</v>
      </c>
      <c r="N1418" s="115" t="s">
        <v>134</v>
      </c>
      <c r="O1418" s="115" t="s">
        <v>134</v>
      </c>
    </row>
    <row r="1419" spans="1:15" x14ac:dyDescent="0.25">
      <c r="A1419" s="115">
        <v>339335</v>
      </c>
      <c r="B1419" s="115" t="s">
        <v>109</v>
      </c>
      <c r="C1419" s="115" t="s">
        <v>136</v>
      </c>
      <c r="D1419" s="115" t="s">
        <v>136</v>
      </c>
      <c r="E1419" s="115" t="s">
        <v>136</v>
      </c>
      <c r="F1419" s="115" t="s">
        <v>136</v>
      </c>
      <c r="G1419" s="115" t="s">
        <v>134</v>
      </c>
      <c r="H1419" s="115" t="s">
        <v>134</v>
      </c>
      <c r="I1419" s="115" t="s">
        <v>136</v>
      </c>
      <c r="J1419" s="115" t="s">
        <v>134</v>
      </c>
      <c r="K1419" s="115" t="s">
        <v>134</v>
      </c>
      <c r="L1419" s="115" t="s">
        <v>134</v>
      </c>
      <c r="M1419" s="115" t="s">
        <v>134</v>
      </c>
      <c r="N1419" s="115" t="s">
        <v>134</v>
      </c>
      <c r="O1419" s="115" t="s">
        <v>134</v>
      </c>
    </row>
    <row r="1420" spans="1:15" x14ac:dyDescent="0.25">
      <c r="A1420" s="115">
        <v>339339</v>
      </c>
      <c r="B1420" s="115" t="s">
        <v>109</v>
      </c>
      <c r="C1420" s="115" t="s">
        <v>137</v>
      </c>
      <c r="D1420" s="115" t="s">
        <v>137</v>
      </c>
      <c r="E1420" s="115" t="s">
        <v>137</v>
      </c>
      <c r="F1420" s="115" t="s">
        <v>137</v>
      </c>
      <c r="G1420" s="115" t="s">
        <v>137</v>
      </c>
      <c r="H1420" s="115" t="s">
        <v>137</v>
      </c>
      <c r="I1420" s="115" t="s">
        <v>137</v>
      </c>
      <c r="J1420" s="115" t="s">
        <v>134</v>
      </c>
      <c r="K1420" s="115" t="s">
        <v>134</v>
      </c>
      <c r="L1420" s="115" t="s">
        <v>134</v>
      </c>
      <c r="M1420" s="115" t="s">
        <v>134</v>
      </c>
      <c r="N1420" s="115" t="s">
        <v>134</v>
      </c>
      <c r="O1420" s="115" t="s">
        <v>134</v>
      </c>
    </row>
    <row r="1421" spans="1:15" x14ac:dyDescent="0.25">
      <c r="A1421" s="115">
        <v>339342</v>
      </c>
      <c r="B1421" s="115" t="s">
        <v>109</v>
      </c>
      <c r="C1421" s="115" t="s">
        <v>136</v>
      </c>
      <c r="D1421" s="115" t="s">
        <v>136</v>
      </c>
      <c r="E1421" s="115" t="s">
        <v>136</v>
      </c>
      <c r="F1421" s="115" t="s">
        <v>136</v>
      </c>
      <c r="G1421" s="115" t="s">
        <v>136</v>
      </c>
      <c r="H1421" s="115" t="s">
        <v>136</v>
      </c>
      <c r="I1421" s="115" t="s">
        <v>136</v>
      </c>
      <c r="J1421" s="115" t="s">
        <v>134</v>
      </c>
      <c r="K1421" s="115" t="s">
        <v>134</v>
      </c>
      <c r="L1421" s="115" t="s">
        <v>134</v>
      </c>
      <c r="M1421" s="115" t="s">
        <v>134</v>
      </c>
      <c r="N1421" s="115" t="s">
        <v>134</v>
      </c>
      <c r="O1421" s="115" t="s">
        <v>134</v>
      </c>
    </row>
    <row r="1422" spans="1:15" x14ac:dyDescent="0.25">
      <c r="A1422" s="115">
        <v>339353</v>
      </c>
      <c r="B1422" s="115" t="s">
        <v>109</v>
      </c>
      <c r="C1422" s="115" t="s">
        <v>136</v>
      </c>
      <c r="D1422" s="115" t="s">
        <v>136</v>
      </c>
      <c r="E1422" s="115" t="s">
        <v>136</v>
      </c>
      <c r="F1422" s="115" t="s">
        <v>136</v>
      </c>
      <c r="G1422" s="115" t="s">
        <v>136</v>
      </c>
      <c r="H1422" s="115" t="s">
        <v>136</v>
      </c>
      <c r="I1422" s="115" t="s">
        <v>136</v>
      </c>
      <c r="J1422" s="115" t="s">
        <v>134</v>
      </c>
      <c r="K1422" s="115" t="s">
        <v>134</v>
      </c>
      <c r="L1422" s="115" t="s">
        <v>134</v>
      </c>
      <c r="M1422" s="115" t="s">
        <v>134</v>
      </c>
      <c r="N1422" s="115" t="s">
        <v>134</v>
      </c>
      <c r="O1422" s="115" t="s">
        <v>134</v>
      </c>
    </row>
    <row r="1423" spans="1:15" x14ac:dyDescent="0.25">
      <c r="A1423" s="115">
        <v>339354</v>
      </c>
      <c r="B1423" s="115" t="s">
        <v>109</v>
      </c>
      <c r="C1423" s="115" t="s">
        <v>136</v>
      </c>
      <c r="D1423" s="115" t="s">
        <v>136</v>
      </c>
      <c r="E1423" s="115" t="s">
        <v>136</v>
      </c>
      <c r="F1423" s="115" t="s">
        <v>134</v>
      </c>
      <c r="G1423" s="115" t="s">
        <v>136</v>
      </c>
      <c r="H1423" s="115" t="s">
        <v>136</v>
      </c>
      <c r="I1423" s="115" t="s">
        <v>134</v>
      </c>
      <c r="J1423" s="115" t="s">
        <v>134</v>
      </c>
      <c r="K1423" s="115" t="s">
        <v>134</v>
      </c>
      <c r="L1423" s="115" t="s">
        <v>134</v>
      </c>
      <c r="M1423" s="115" t="s">
        <v>134</v>
      </c>
      <c r="N1423" s="115" t="s">
        <v>134</v>
      </c>
      <c r="O1423" s="115" t="s">
        <v>134</v>
      </c>
    </row>
    <row r="1424" spans="1:15" x14ac:dyDescent="0.25">
      <c r="A1424" s="115">
        <v>339364</v>
      </c>
      <c r="B1424" s="115" t="s">
        <v>109</v>
      </c>
      <c r="C1424" s="115" t="s">
        <v>136</v>
      </c>
      <c r="D1424" s="115" t="s">
        <v>136</v>
      </c>
      <c r="E1424" s="115" t="s">
        <v>136</v>
      </c>
      <c r="F1424" s="115" t="s">
        <v>136</v>
      </c>
      <c r="G1424" s="115" t="s">
        <v>136</v>
      </c>
      <c r="H1424" s="115" t="s">
        <v>136</v>
      </c>
      <c r="I1424" s="115" t="s">
        <v>136</v>
      </c>
      <c r="J1424" s="115" t="s">
        <v>134</v>
      </c>
      <c r="K1424" s="115" t="s">
        <v>134</v>
      </c>
      <c r="L1424" s="115" t="s">
        <v>134</v>
      </c>
      <c r="M1424" s="115" t="s">
        <v>134</v>
      </c>
      <c r="N1424" s="115" t="s">
        <v>134</v>
      </c>
      <c r="O1424" s="115" t="s">
        <v>134</v>
      </c>
    </row>
    <row r="1425" spans="1:15" x14ac:dyDescent="0.25">
      <c r="A1425" s="115">
        <v>339386</v>
      </c>
      <c r="B1425" s="115" t="s">
        <v>109</v>
      </c>
      <c r="C1425" s="115" t="s">
        <v>136</v>
      </c>
      <c r="D1425" s="115" t="s">
        <v>136</v>
      </c>
      <c r="E1425" s="115" t="s">
        <v>136</v>
      </c>
      <c r="F1425" s="115" t="s">
        <v>136</v>
      </c>
      <c r="G1425" s="115" t="s">
        <v>136</v>
      </c>
      <c r="H1425" s="115" t="s">
        <v>136</v>
      </c>
      <c r="I1425" s="115" t="s">
        <v>136</v>
      </c>
      <c r="J1425" s="115" t="s">
        <v>134</v>
      </c>
      <c r="K1425" s="115" t="s">
        <v>134</v>
      </c>
      <c r="L1425" s="115" t="s">
        <v>134</v>
      </c>
      <c r="M1425" s="115" t="s">
        <v>134</v>
      </c>
      <c r="N1425" s="115" t="s">
        <v>134</v>
      </c>
      <c r="O1425" s="115" t="s">
        <v>134</v>
      </c>
    </row>
    <row r="1426" spans="1:15" x14ac:dyDescent="0.25">
      <c r="A1426" s="115">
        <v>339395</v>
      </c>
      <c r="B1426" s="115" t="s">
        <v>109</v>
      </c>
      <c r="C1426" s="115" t="s">
        <v>136</v>
      </c>
      <c r="D1426" s="115" t="s">
        <v>136</v>
      </c>
      <c r="E1426" s="115" t="s">
        <v>136</v>
      </c>
      <c r="F1426" s="115" t="s">
        <v>136</v>
      </c>
      <c r="G1426" s="115" t="s">
        <v>136</v>
      </c>
      <c r="H1426" s="115" t="s">
        <v>136</v>
      </c>
      <c r="I1426" s="115" t="s">
        <v>136</v>
      </c>
      <c r="J1426" s="115" t="s">
        <v>134</v>
      </c>
      <c r="K1426" s="115" t="s">
        <v>134</v>
      </c>
      <c r="L1426" s="115" t="s">
        <v>134</v>
      </c>
      <c r="M1426" s="115" t="s">
        <v>134</v>
      </c>
      <c r="N1426" s="115" t="s">
        <v>134</v>
      </c>
      <c r="O1426" s="115" t="s">
        <v>134</v>
      </c>
    </row>
    <row r="1427" spans="1:15" x14ac:dyDescent="0.25">
      <c r="A1427" s="115">
        <v>339397</v>
      </c>
      <c r="B1427" s="115" t="s">
        <v>109</v>
      </c>
      <c r="C1427" s="115" t="s">
        <v>136</v>
      </c>
      <c r="D1427" s="115" t="s">
        <v>136</v>
      </c>
      <c r="E1427" s="115" t="s">
        <v>136</v>
      </c>
      <c r="F1427" s="115" t="s">
        <v>136</v>
      </c>
      <c r="G1427" s="115" t="s">
        <v>134</v>
      </c>
      <c r="H1427" s="115" t="s">
        <v>136</v>
      </c>
      <c r="I1427" s="115" t="s">
        <v>134</v>
      </c>
      <c r="J1427" s="115" t="s">
        <v>134</v>
      </c>
      <c r="K1427" s="115" t="s">
        <v>134</v>
      </c>
      <c r="L1427" s="115" t="s">
        <v>134</v>
      </c>
      <c r="M1427" s="115" t="s">
        <v>134</v>
      </c>
      <c r="N1427" s="115" t="s">
        <v>134</v>
      </c>
      <c r="O1427" s="115" t="s">
        <v>134</v>
      </c>
    </row>
    <row r="1428" spans="1:15" x14ac:dyDescent="0.25">
      <c r="A1428" s="115">
        <v>339412</v>
      </c>
      <c r="B1428" s="115" t="s">
        <v>109</v>
      </c>
      <c r="C1428" s="115" t="s">
        <v>134</v>
      </c>
      <c r="D1428" s="115" t="s">
        <v>134</v>
      </c>
      <c r="E1428" s="115" t="s">
        <v>134</v>
      </c>
      <c r="F1428" s="115" t="s">
        <v>134</v>
      </c>
      <c r="G1428" s="115" t="s">
        <v>134</v>
      </c>
      <c r="H1428" s="115" t="s">
        <v>136</v>
      </c>
      <c r="I1428" s="115" t="s">
        <v>136</v>
      </c>
      <c r="J1428" s="115" t="s">
        <v>134</v>
      </c>
      <c r="K1428" s="115" t="s">
        <v>134</v>
      </c>
      <c r="L1428" s="115" t="s">
        <v>134</v>
      </c>
      <c r="M1428" s="115" t="s">
        <v>134</v>
      </c>
      <c r="N1428" s="115" t="s">
        <v>134</v>
      </c>
      <c r="O1428" s="115" t="s">
        <v>134</v>
      </c>
    </row>
    <row r="1429" spans="1:15" x14ac:dyDescent="0.25">
      <c r="A1429" s="115">
        <v>339418</v>
      </c>
      <c r="B1429" s="115" t="s">
        <v>109</v>
      </c>
      <c r="C1429" s="115" t="s">
        <v>136</v>
      </c>
      <c r="D1429" s="115" t="s">
        <v>136</v>
      </c>
      <c r="E1429" s="115" t="s">
        <v>136</v>
      </c>
      <c r="F1429" s="115" t="s">
        <v>136</v>
      </c>
      <c r="G1429" s="115" t="s">
        <v>136</v>
      </c>
      <c r="H1429" s="115" t="s">
        <v>134</v>
      </c>
      <c r="I1429" s="115" t="s">
        <v>136</v>
      </c>
      <c r="J1429" s="115" t="s">
        <v>134</v>
      </c>
      <c r="K1429" s="115" t="s">
        <v>134</v>
      </c>
      <c r="L1429" s="115" t="s">
        <v>134</v>
      </c>
      <c r="M1429" s="115" t="s">
        <v>134</v>
      </c>
      <c r="N1429" s="115" t="s">
        <v>134</v>
      </c>
      <c r="O1429" s="115" t="s">
        <v>134</v>
      </c>
    </row>
    <row r="1430" spans="1:15" x14ac:dyDescent="0.25">
      <c r="A1430" s="115">
        <v>339428</v>
      </c>
      <c r="B1430" s="115" t="s">
        <v>109</v>
      </c>
      <c r="C1430" s="115" t="s">
        <v>136</v>
      </c>
      <c r="D1430" s="115" t="s">
        <v>136</v>
      </c>
      <c r="E1430" s="115" t="s">
        <v>136</v>
      </c>
      <c r="F1430" s="115" t="s">
        <v>134</v>
      </c>
      <c r="G1430" s="115" t="s">
        <v>134</v>
      </c>
      <c r="H1430" s="115" t="s">
        <v>134</v>
      </c>
      <c r="I1430" s="115" t="s">
        <v>134</v>
      </c>
      <c r="J1430" s="115" t="s">
        <v>134</v>
      </c>
      <c r="K1430" s="115" t="s">
        <v>134</v>
      </c>
      <c r="L1430" s="115" t="s">
        <v>134</v>
      </c>
      <c r="M1430" s="115" t="s">
        <v>134</v>
      </c>
      <c r="N1430" s="115" t="s">
        <v>134</v>
      </c>
      <c r="O1430" s="115" t="s">
        <v>134</v>
      </c>
    </row>
    <row r="1431" spans="1:15" x14ac:dyDescent="0.25">
      <c r="A1431" s="115">
        <v>339429</v>
      </c>
      <c r="B1431" s="115" t="s">
        <v>109</v>
      </c>
      <c r="C1431" s="115" t="s">
        <v>136</v>
      </c>
      <c r="D1431" s="115" t="s">
        <v>136</v>
      </c>
      <c r="E1431" s="115" t="s">
        <v>136</v>
      </c>
      <c r="F1431" s="115" t="s">
        <v>136</v>
      </c>
      <c r="G1431" s="115" t="s">
        <v>136</v>
      </c>
      <c r="H1431" s="115" t="s">
        <v>136</v>
      </c>
      <c r="I1431" s="115" t="s">
        <v>136</v>
      </c>
      <c r="J1431" s="115" t="s">
        <v>134</v>
      </c>
      <c r="K1431" s="115" t="s">
        <v>134</v>
      </c>
      <c r="L1431" s="115" t="s">
        <v>134</v>
      </c>
      <c r="M1431" s="115" t="s">
        <v>134</v>
      </c>
      <c r="N1431" s="115" t="s">
        <v>134</v>
      </c>
      <c r="O1431" s="115" t="s">
        <v>134</v>
      </c>
    </row>
    <row r="1432" spans="1:15" x14ac:dyDescent="0.25">
      <c r="A1432" s="115">
        <v>339431</v>
      </c>
      <c r="B1432" s="115" t="s">
        <v>109</v>
      </c>
      <c r="C1432" s="115" t="s">
        <v>136</v>
      </c>
      <c r="D1432" s="115" t="s">
        <v>136</v>
      </c>
      <c r="E1432" s="115" t="s">
        <v>136</v>
      </c>
      <c r="F1432" s="115" t="s">
        <v>134</v>
      </c>
      <c r="G1432" s="115" t="s">
        <v>134</v>
      </c>
      <c r="H1432" s="115" t="s">
        <v>134</v>
      </c>
      <c r="I1432" s="115" t="s">
        <v>134</v>
      </c>
      <c r="J1432" s="115" t="s">
        <v>134</v>
      </c>
      <c r="K1432" s="115" t="s">
        <v>134</v>
      </c>
      <c r="L1432" s="115" t="s">
        <v>134</v>
      </c>
      <c r="M1432" s="115" t="s">
        <v>134</v>
      </c>
      <c r="N1432" s="115" t="s">
        <v>134</v>
      </c>
      <c r="O1432" s="115" t="s">
        <v>134</v>
      </c>
    </row>
    <row r="1433" spans="1:15" x14ac:dyDescent="0.25">
      <c r="A1433" s="115">
        <v>339449</v>
      </c>
      <c r="B1433" s="115" t="s">
        <v>109</v>
      </c>
      <c r="C1433" s="115" t="s">
        <v>136</v>
      </c>
      <c r="D1433" s="115" t="s">
        <v>136</v>
      </c>
      <c r="E1433" s="115" t="s">
        <v>136</v>
      </c>
      <c r="F1433" s="115" t="s">
        <v>136</v>
      </c>
      <c r="G1433" s="115" t="s">
        <v>136</v>
      </c>
      <c r="H1433" s="115" t="s">
        <v>136</v>
      </c>
      <c r="I1433" s="115" t="s">
        <v>136</v>
      </c>
      <c r="J1433" s="115" t="s">
        <v>134</v>
      </c>
      <c r="K1433" s="115" t="s">
        <v>134</v>
      </c>
      <c r="L1433" s="115" t="s">
        <v>134</v>
      </c>
      <c r="M1433" s="115" t="s">
        <v>134</v>
      </c>
      <c r="N1433" s="115" t="s">
        <v>134</v>
      </c>
      <c r="O1433" s="115" t="s">
        <v>134</v>
      </c>
    </row>
    <row r="1434" spans="1:15" x14ac:dyDescent="0.25">
      <c r="A1434" s="115">
        <v>339454</v>
      </c>
      <c r="B1434" s="115" t="s">
        <v>109</v>
      </c>
      <c r="C1434" s="115" t="s">
        <v>136</v>
      </c>
      <c r="D1434" s="115" t="s">
        <v>136</v>
      </c>
      <c r="E1434" s="115" t="s">
        <v>134</v>
      </c>
      <c r="F1434" s="115" t="s">
        <v>136</v>
      </c>
      <c r="G1434" s="115" t="s">
        <v>134</v>
      </c>
      <c r="H1434" s="115" t="s">
        <v>136</v>
      </c>
      <c r="I1434" s="115" t="s">
        <v>134</v>
      </c>
      <c r="J1434" s="115" t="s">
        <v>134</v>
      </c>
      <c r="K1434" s="115" t="s">
        <v>134</v>
      </c>
      <c r="L1434" s="115" t="s">
        <v>134</v>
      </c>
      <c r="M1434" s="115" t="s">
        <v>134</v>
      </c>
      <c r="N1434" s="115" t="s">
        <v>134</v>
      </c>
      <c r="O1434" s="115" t="s">
        <v>134</v>
      </c>
    </row>
    <row r="1435" spans="1:15" x14ac:dyDescent="0.25">
      <c r="A1435" s="115">
        <v>339456</v>
      </c>
      <c r="B1435" s="115" t="s">
        <v>109</v>
      </c>
      <c r="C1435" s="115" t="s">
        <v>136</v>
      </c>
      <c r="D1435" s="115" t="s">
        <v>136</v>
      </c>
      <c r="E1435" s="115" t="s">
        <v>134</v>
      </c>
      <c r="F1435" s="115" t="s">
        <v>136</v>
      </c>
      <c r="G1435" s="115" t="s">
        <v>134</v>
      </c>
      <c r="H1435" s="115" t="s">
        <v>134</v>
      </c>
      <c r="I1435" s="115" t="s">
        <v>134</v>
      </c>
      <c r="J1435" s="115" t="s">
        <v>134</v>
      </c>
      <c r="K1435" s="115" t="s">
        <v>134</v>
      </c>
      <c r="L1435" s="115" t="s">
        <v>134</v>
      </c>
      <c r="M1435" s="115" t="s">
        <v>134</v>
      </c>
      <c r="N1435" s="115" t="s">
        <v>134</v>
      </c>
      <c r="O1435" s="115" t="s">
        <v>134</v>
      </c>
    </row>
    <row r="1436" spans="1:15" x14ac:dyDescent="0.25">
      <c r="A1436" s="115">
        <v>339463</v>
      </c>
      <c r="B1436" s="115" t="s">
        <v>109</v>
      </c>
      <c r="C1436" s="115" t="s">
        <v>134</v>
      </c>
      <c r="D1436" s="115" t="s">
        <v>134</v>
      </c>
      <c r="E1436" s="115" t="s">
        <v>136</v>
      </c>
      <c r="F1436" s="115" t="s">
        <v>136</v>
      </c>
      <c r="G1436" s="115" t="s">
        <v>134</v>
      </c>
      <c r="H1436" s="115" t="s">
        <v>134</v>
      </c>
      <c r="I1436" s="115" t="s">
        <v>136</v>
      </c>
      <c r="J1436" s="115" t="s">
        <v>134</v>
      </c>
      <c r="K1436" s="115" t="s">
        <v>134</v>
      </c>
      <c r="L1436" s="115" t="s">
        <v>134</v>
      </c>
      <c r="M1436" s="115" t="s">
        <v>134</v>
      </c>
      <c r="N1436" s="115" t="s">
        <v>134</v>
      </c>
      <c r="O1436" s="115" t="s">
        <v>134</v>
      </c>
    </row>
    <row r="1437" spans="1:15" x14ac:dyDescent="0.25">
      <c r="A1437" s="115">
        <v>339468</v>
      </c>
      <c r="B1437" s="115" t="s">
        <v>109</v>
      </c>
      <c r="C1437" s="115" t="s">
        <v>134</v>
      </c>
      <c r="D1437" s="115" t="s">
        <v>134</v>
      </c>
      <c r="E1437" s="115" t="s">
        <v>136</v>
      </c>
      <c r="F1437" s="115" t="s">
        <v>136</v>
      </c>
      <c r="G1437" s="115" t="s">
        <v>136</v>
      </c>
      <c r="H1437" s="115" t="s">
        <v>136</v>
      </c>
      <c r="I1437" s="115" t="s">
        <v>136</v>
      </c>
      <c r="J1437" s="115" t="s">
        <v>134</v>
      </c>
      <c r="K1437" s="115" t="s">
        <v>134</v>
      </c>
      <c r="L1437" s="115" t="s">
        <v>134</v>
      </c>
      <c r="M1437" s="115" t="s">
        <v>134</v>
      </c>
      <c r="N1437" s="115" t="s">
        <v>134</v>
      </c>
      <c r="O1437" s="115" t="s">
        <v>134</v>
      </c>
    </row>
    <row r="1438" spans="1:15" x14ac:dyDescent="0.25">
      <c r="A1438" s="115">
        <v>339515</v>
      </c>
      <c r="B1438" s="115" t="s">
        <v>109</v>
      </c>
      <c r="C1438" s="115" t="s">
        <v>136</v>
      </c>
      <c r="D1438" s="115" t="s">
        <v>136</v>
      </c>
      <c r="E1438" s="115" t="s">
        <v>134</v>
      </c>
      <c r="F1438" s="115" t="s">
        <v>134</v>
      </c>
      <c r="G1438" s="115" t="s">
        <v>134</v>
      </c>
      <c r="H1438" s="115" t="s">
        <v>136</v>
      </c>
      <c r="I1438" s="115" t="s">
        <v>136</v>
      </c>
      <c r="J1438" s="115" t="s">
        <v>134</v>
      </c>
      <c r="K1438" s="115" t="s">
        <v>134</v>
      </c>
      <c r="L1438" s="115" t="s">
        <v>134</v>
      </c>
      <c r="M1438" s="115" t="s">
        <v>134</v>
      </c>
      <c r="N1438" s="115" t="s">
        <v>134</v>
      </c>
      <c r="O1438" s="115" t="s">
        <v>134</v>
      </c>
    </row>
    <row r="1439" spans="1:15" x14ac:dyDescent="0.25">
      <c r="A1439" s="115">
        <v>339531</v>
      </c>
      <c r="B1439" s="115" t="s">
        <v>109</v>
      </c>
      <c r="C1439" s="115" t="s">
        <v>136</v>
      </c>
      <c r="D1439" s="115" t="s">
        <v>134</v>
      </c>
      <c r="E1439" s="115" t="s">
        <v>136</v>
      </c>
      <c r="F1439" s="115" t="s">
        <v>136</v>
      </c>
      <c r="G1439" s="115" t="s">
        <v>134</v>
      </c>
      <c r="H1439" s="115" t="s">
        <v>136</v>
      </c>
      <c r="I1439" s="115" t="s">
        <v>136</v>
      </c>
      <c r="J1439" s="115" t="s">
        <v>134</v>
      </c>
      <c r="K1439" s="115" t="s">
        <v>134</v>
      </c>
      <c r="L1439" s="115" t="s">
        <v>134</v>
      </c>
      <c r="M1439" s="115" t="s">
        <v>134</v>
      </c>
      <c r="N1439" s="115" t="s">
        <v>134</v>
      </c>
      <c r="O1439" s="115" t="s">
        <v>134</v>
      </c>
    </row>
    <row r="1440" spans="1:15" x14ac:dyDescent="0.25">
      <c r="A1440" s="115">
        <v>339533</v>
      </c>
      <c r="B1440" s="115" t="s">
        <v>109</v>
      </c>
      <c r="C1440" s="115" t="s">
        <v>136</v>
      </c>
      <c r="D1440" s="115" t="s">
        <v>136</v>
      </c>
      <c r="E1440" s="115" t="s">
        <v>136</v>
      </c>
      <c r="F1440" s="115" t="s">
        <v>136</v>
      </c>
      <c r="G1440" s="115" t="s">
        <v>136</v>
      </c>
      <c r="H1440" s="115" t="s">
        <v>136</v>
      </c>
      <c r="I1440" s="115" t="s">
        <v>136</v>
      </c>
      <c r="J1440" s="115" t="s">
        <v>134</v>
      </c>
      <c r="K1440" s="115" t="s">
        <v>134</v>
      </c>
      <c r="L1440" s="115" t="s">
        <v>134</v>
      </c>
      <c r="M1440" s="115" t="s">
        <v>134</v>
      </c>
      <c r="N1440" s="115" t="s">
        <v>134</v>
      </c>
      <c r="O1440" s="115" t="s">
        <v>134</v>
      </c>
    </row>
    <row r="1441" spans="1:15" x14ac:dyDescent="0.25">
      <c r="A1441" s="115">
        <v>339542</v>
      </c>
      <c r="B1441" s="115" t="s">
        <v>109</v>
      </c>
      <c r="C1441" s="115" t="s">
        <v>136</v>
      </c>
      <c r="D1441" s="115" t="s">
        <v>134</v>
      </c>
      <c r="E1441" s="115" t="s">
        <v>134</v>
      </c>
      <c r="F1441" s="115" t="s">
        <v>136</v>
      </c>
      <c r="G1441" s="115" t="s">
        <v>134</v>
      </c>
      <c r="H1441" s="115" t="s">
        <v>134</v>
      </c>
      <c r="I1441" s="115" t="s">
        <v>134</v>
      </c>
      <c r="J1441" s="115" t="s">
        <v>134</v>
      </c>
      <c r="K1441" s="115" t="s">
        <v>134</v>
      </c>
      <c r="L1441" s="115" t="s">
        <v>134</v>
      </c>
      <c r="M1441" s="115" t="s">
        <v>134</v>
      </c>
      <c r="N1441" s="115" t="s">
        <v>134</v>
      </c>
      <c r="O1441" s="115" t="s">
        <v>134</v>
      </c>
    </row>
    <row r="1442" spans="1:15" x14ac:dyDescent="0.25">
      <c r="A1442" s="115">
        <v>339543</v>
      </c>
      <c r="B1442" s="115" t="s">
        <v>109</v>
      </c>
      <c r="C1442" s="115" t="s">
        <v>136</v>
      </c>
      <c r="D1442" s="115" t="s">
        <v>136</v>
      </c>
      <c r="E1442" s="115" t="s">
        <v>136</v>
      </c>
      <c r="F1442" s="115" t="s">
        <v>136</v>
      </c>
      <c r="G1442" s="115" t="s">
        <v>136</v>
      </c>
      <c r="H1442" s="115" t="s">
        <v>136</v>
      </c>
      <c r="I1442" s="115" t="s">
        <v>136</v>
      </c>
      <c r="J1442" s="115" t="s">
        <v>134</v>
      </c>
      <c r="K1442" s="115" t="s">
        <v>134</v>
      </c>
      <c r="L1442" s="115" t="s">
        <v>134</v>
      </c>
      <c r="M1442" s="115" t="s">
        <v>134</v>
      </c>
      <c r="N1442" s="115" t="s">
        <v>134</v>
      </c>
      <c r="O1442" s="115" t="s">
        <v>134</v>
      </c>
    </row>
    <row r="1443" spans="1:15" x14ac:dyDescent="0.25">
      <c r="A1443" s="115">
        <v>339546</v>
      </c>
      <c r="B1443" s="115" t="s">
        <v>109</v>
      </c>
      <c r="C1443" s="115" t="s">
        <v>136</v>
      </c>
      <c r="D1443" s="115" t="s">
        <v>136</v>
      </c>
      <c r="E1443" s="115" t="s">
        <v>136</v>
      </c>
      <c r="F1443" s="115" t="s">
        <v>136</v>
      </c>
      <c r="G1443" s="115" t="s">
        <v>136</v>
      </c>
      <c r="H1443" s="115" t="s">
        <v>136</v>
      </c>
      <c r="I1443" s="115" t="s">
        <v>136</v>
      </c>
      <c r="J1443" s="115" t="s">
        <v>134</v>
      </c>
      <c r="K1443" s="115" t="s">
        <v>134</v>
      </c>
      <c r="L1443" s="115" t="s">
        <v>134</v>
      </c>
      <c r="M1443" s="115" t="s">
        <v>134</v>
      </c>
      <c r="N1443" s="115" t="s">
        <v>134</v>
      </c>
      <c r="O1443" s="115" t="s">
        <v>134</v>
      </c>
    </row>
    <row r="1444" spans="1:15" x14ac:dyDescent="0.25">
      <c r="A1444" s="115">
        <v>339552</v>
      </c>
      <c r="B1444" s="115" t="s">
        <v>109</v>
      </c>
      <c r="C1444" s="115" t="s">
        <v>136</v>
      </c>
      <c r="D1444" s="115" t="s">
        <v>136</v>
      </c>
      <c r="E1444" s="115" t="s">
        <v>136</v>
      </c>
      <c r="F1444" s="115" t="s">
        <v>136</v>
      </c>
      <c r="G1444" s="115" t="s">
        <v>136</v>
      </c>
      <c r="H1444" s="115" t="s">
        <v>136</v>
      </c>
      <c r="I1444" s="115" t="s">
        <v>136</v>
      </c>
      <c r="J1444" s="115" t="s">
        <v>134</v>
      </c>
      <c r="K1444" s="115" t="s">
        <v>134</v>
      </c>
      <c r="L1444" s="115" t="s">
        <v>134</v>
      </c>
      <c r="M1444" s="115" t="s">
        <v>134</v>
      </c>
      <c r="N1444" s="115" t="s">
        <v>134</v>
      </c>
      <c r="O1444" s="115" t="s">
        <v>134</v>
      </c>
    </row>
    <row r="1445" spans="1:15" x14ac:dyDescent="0.25">
      <c r="A1445" s="115">
        <v>339557</v>
      </c>
      <c r="B1445" s="115" t="s">
        <v>109</v>
      </c>
      <c r="C1445" s="115" t="s">
        <v>136</v>
      </c>
      <c r="D1445" s="115" t="s">
        <v>136</v>
      </c>
      <c r="E1445" s="115" t="s">
        <v>136</v>
      </c>
      <c r="F1445" s="115" t="s">
        <v>136</v>
      </c>
      <c r="G1445" s="115" t="s">
        <v>136</v>
      </c>
      <c r="H1445" s="115" t="s">
        <v>136</v>
      </c>
      <c r="I1445" s="115" t="s">
        <v>136</v>
      </c>
      <c r="J1445" s="115" t="s">
        <v>134</v>
      </c>
      <c r="K1445" s="115" t="s">
        <v>134</v>
      </c>
      <c r="L1445" s="115" t="s">
        <v>134</v>
      </c>
      <c r="M1445" s="115" t="s">
        <v>134</v>
      </c>
      <c r="N1445" s="115" t="s">
        <v>134</v>
      </c>
      <c r="O1445" s="115" t="s">
        <v>134</v>
      </c>
    </row>
    <row r="1446" spans="1:15" x14ac:dyDescent="0.25">
      <c r="A1446" s="115">
        <v>339628</v>
      </c>
      <c r="B1446" s="115" t="s">
        <v>109</v>
      </c>
      <c r="C1446" s="115" t="s">
        <v>136</v>
      </c>
      <c r="D1446" s="115" t="s">
        <v>136</v>
      </c>
      <c r="E1446" s="115" t="s">
        <v>136</v>
      </c>
      <c r="F1446" s="115" t="s">
        <v>134</v>
      </c>
      <c r="G1446" s="115" t="s">
        <v>136</v>
      </c>
      <c r="H1446" s="115" t="s">
        <v>134</v>
      </c>
      <c r="I1446" s="115" t="s">
        <v>134</v>
      </c>
      <c r="J1446" s="115" t="s">
        <v>134</v>
      </c>
      <c r="K1446" s="115" t="s">
        <v>134</v>
      </c>
      <c r="L1446" s="115" t="s">
        <v>134</v>
      </c>
      <c r="M1446" s="115" t="s">
        <v>134</v>
      </c>
      <c r="N1446" s="115" t="s">
        <v>134</v>
      </c>
      <c r="O1446" s="115" t="s">
        <v>134</v>
      </c>
    </row>
    <row r="1447" spans="1:15" x14ac:dyDescent="0.25">
      <c r="A1447" s="115">
        <v>339630</v>
      </c>
      <c r="B1447" s="115" t="s">
        <v>109</v>
      </c>
      <c r="C1447" s="115" t="s">
        <v>136</v>
      </c>
      <c r="D1447" s="115" t="s">
        <v>136</v>
      </c>
      <c r="E1447" s="115" t="s">
        <v>136</v>
      </c>
      <c r="F1447" s="115" t="s">
        <v>136</v>
      </c>
      <c r="G1447" s="115" t="s">
        <v>136</v>
      </c>
      <c r="H1447" s="115" t="s">
        <v>136</v>
      </c>
      <c r="I1447" s="115" t="s">
        <v>136</v>
      </c>
      <c r="J1447" s="115" t="s">
        <v>134</v>
      </c>
      <c r="K1447" s="115" t="s">
        <v>134</v>
      </c>
      <c r="L1447" s="115" t="s">
        <v>134</v>
      </c>
      <c r="M1447" s="115" t="s">
        <v>134</v>
      </c>
      <c r="N1447" s="115" t="s">
        <v>134</v>
      </c>
      <c r="O1447" s="115" t="s">
        <v>134</v>
      </c>
    </row>
    <row r="1448" spans="1:15" x14ac:dyDescent="0.25">
      <c r="A1448" s="115">
        <v>339634</v>
      </c>
      <c r="B1448" s="115" t="s">
        <v>109</v>
      </c>
      <c r="C1448" s="115" t="s">
        <v>136</v>
      </c>
      <c r="D1448" s="115" t="s">
        <v>136</v>
      </c>
      <c r="E1448" s="115" t="s">
        <v>136</v>
      </c>
      <c r="F1448" s="115" t="s">
        <v>136</v>
      </c>
      <c r="G1448" s="115" t="s">
        <v>136</v>
      </c>
      <c r="H1448" s="115" t="s">
        <v>136</v>
      </c>
      <c r="I1448" s="115" t="s">
        <v>136</v>
      </c>
      <c r="J1448" s="115" t="s">
        <v>134</v>
      </c>
      <c r="K1448" s="115" t="s">
        <v>134</v>
      </c>
      <c r="L1448" s="115" t="s">
        <v>134</v>
      </c>
      <c r="M1448" s="115" t="s">
        <v>134</v>
      </c>
      <c r="N1448" s="115" t="s">
        <v>134</v>
      </c>
      <c r="O1448" s="115" t="s">
        <v>134</v>
      </c>
    </row>
    <row r="1449" spans="1:15" x14ac:dyDescent="0.25">
      <c r="A1449" s="115">
        <v>339641</v>
      </c>
      <c r="B1449" s="115" t="s">
        <v>109</v>
      </c>
      <c r="C1449" s="115" t="s">
        <v>136</v>
      </c>
      <c r="D1449" s="115" t="s">
        <v>136</v>
      </c>
      <c r="E1449" s="115" t="s">
        <v>136</v>
      </c>
      <c r="F1449" s="115" t="s">
        <v>136</v>
      </c>
      <c r="G1449" s="115" t="s">
        <v>136</v>
      </c>
      <c r="H1449" s="115" t="s">
        <v>136</v>
      </c>
      <c r="I1449" s="115" t="s">
        <v>136</v>
      </c>
      <c r="J1449" s="115" t="s">
        <v>134</v>
      </c>
      <c r="K1449" s="115" t="s">
        <v>134</v>
      </c>
      <c r="L1449" s="115" t="s">
        <v>134</v>
      </c>
      <c r="M1449" s="115" t="s">
        <v>134</v>
      </c>
      <c r="N1449" s="115" t="s">
        <v>134</v>
      </c>
      <c r="O1449" s="115" t="s">
        <v>134</v>
      </c>
    </row>
    <row r="1450" spans="1:15" x14ac:dyDescent="0.25">
      <c r="A1450" s="115">
        <v>339653</v>
      </c>
      <c r="B1450" s="115" t="s">
        <v>109</v>
      </c>
      <c r="C1450" s="115" t="s">
        <v>134</v>
      </c>
      <c r="D1450" s="115" t="s">
        <v>136</v>
      </c>
      <c r="E1450" s="115" t="s">
        <v>134</v>
      </c>
      <c r="F1450" s="115" t="s">
        <v>134</v>
      </c>
      <c r="G1450" s="115" t="s">
        <v>134</v>
      </c>
      <c r="H1450" s="115" t="s">
        <v>136</v>
      </c>
      <c r="I1450" s="115" t="s">
        <v>136</v>
      </c>
      <c r="J1450" s="115" t="s">
        <v>134</v>
      </c>
      <c r="K1450" s="115" t="s">
        <v>134</v>
      </c>
      <c r="L1450" s="115" t="s">
        <v>134</v>
      </c>
      <c r="M1450" s="115" t="s">
        <v>134</v>
      </c>
      <c r="N1450" s="115" t="s">
        <v>134</v>
      </c>
      <c r="O1450" s="115" t="s">
        <v>134</v>
      </c>
    </row>
    <row r="1451" spans="1:15" x14ac:dyDescent="0.25">
      <c r="A1451" s="115">
        <v>339660</v>
      </c>
      <c r="B1451" s="115" t="s">
        <v>109</v>
      </c>
      <c r="C1451" s="115" t="s">
        <v>136</v>
      </c>
      <c r="D1451" s="115" t="s">
        <v>136</v>
      </c>
      <c r="E1451" s="115" t="s">
        <v>136</v>
      </c>
      <c r="F1451" s="115" t="s">
        <v>136</v>
      </c>
      <c r="G1451" s="115" t="s">
        <v>136</v>
      </c>
      <c r="H1451" s="115" t="s">
        <v>136</v>
      </c>
      <c r="I1451" s="115" t="s">
        <v>136</v>
      </c>
      <c r="J1451" s="115" t="s">
        <v>134</v>
      </c>
      <c r="K1451" s="115" t="s">
        <v>134</v>
      </c>
      <c r="L1451" s="115" t="s">
        <v>134</v>
      </c>
      <c r="M1451" s="115" t="s">
        <v>134</v>
      </c>
      <c r="N1451" s="115" t="s">
        <v>134</v>
      </c>
      <c r="O1451" s="115" t="s">
        <v>134</v>
      </c>
    </row>
    <row r="1452" spans="1:15" x14ac:dyDescent="0.25">
      <c r="A1452" s="115">
        <v>339674</v>
      </c>
      <c r="B1452" s="115" t="s">
        <v>109</v>
      </c>
      <c r="C1452" s="115" t="s">
        <v>134</v>
      </c>
      <c r="D1452" s="115" t="s">
        <v>134</v>
      </c>
      <c r="E1452" s="115" t="s">
        <v>134</v>
      </c>
      <c r="F1452" s="115" t="s">
        <v>134</v>
      </c>
      <c r="G1452" s="115" t="s">
        <v>134</v>
      </c>
      <c r="H1452" s="115" t="s">
        <v>136</v>
      </c>
      <c r="I1452" s="115" t="s">
        <v>136</v>
      </c>
      <c r="J1452" s="115" t="s">
        <v>134</v>
      </c>
      <c r="K1452" s="115" t="s">
        <v>134</v>
      </c>
      <c r="L1452" s="115" t="s">
        <v>134</v>
      </c>
      <c r="M1452" s="115" t="s">
        <v>134</v>
      </c>
      <c r="N1452" s="115" t="s">
        <v>134</v>
      </c>
      <c r="O1452" s="115" t="s">
        <v>134</v>
      </c>
    </row>
    <row r="1453" spans="1:15" x14ac:dyDescent="0.25">
      <c r="A1453" s="115">
        <v>339679</v>
      </c>
      <c r="B1453" s="115" t="s">
        <v>109</v>
      </c>
      <c r="C1453" s="115" t="s">
        <v>136</v>
      </c>
      <c r="D1453" s="115" t="s">
        <v>136</v>
      </c>
      <c r="E1453" s="115" t="s">
        <v>134</v>
      </c>
      <c r="F1453" s="115" t="s">
        <v>136</v>
      </c>
      <c r="G1453" s="115" t="s">
        <v>134</v>
      </c>
      <c r="H1453" s="115" t="s">
        <v>136</v>
      </c>
      <c r="I1453" s="115" t="s">
        <v>134</v>
      </c>
      <c r="J1453" s="115" t="s">
        <v>134</v>
      </c>
      <c r="K1453" s="115" t="s">
        <v>134</v>
      </c>
      <c r="L1453" s="115" t="s">
        <v>134</v>
      </c>
      <c r="M1453" s="115" t="s">
        <v>134</v>
      </c>
      <c r="N1453" s="115" t="s">
        <v>134</v>
      </c>
      <c r="O1453" s="115" t="s">
        <v>134</v>
      </c>
    </row>
    <row r="1454" spans="1:15" x14ac:dyDescent="0.25">
      <c r="A1454" s="115">
        <v>339687</v>
      </c>
      <c r="B1454" s="115" t="s">
        <v>109</v>
      </c>
      <c r="C1454" s="115" t="s">
        <v>136</v>
      </c>
      <c r="D1454" s="115" t="s">
        <v>134</v>
      </c>
      <c r="E1454" s="115" t="s">
        <v>136</v>
      </c>
      <c r="F1454" s="115" t="s">
        <v>136</v>
      </c>
      <c r="G1454" s="115" t="s">
        <v>136</v>
      </c>
      <c r="H1454" s="115" t="s">
        <v>134</v>
      </c>
      <c r="I1454" s="115" t="s">
        <v>134</v>
      </c>
      <c r="J1454" s="115" t="s">
        <v>134</v>
      </c>
      <c r="K1454" s="115" t="s">
        <v>134</v>
      </c>
      <c r="L1454" s="115" t="s">
        <v>134</v>
      </c>
      <c r="M1454" s="115" t="s">
        <v>134</v>
      </c>
      <c r="N1454" s="115" t="s">
        <v>134</v>
      </c>
      <c r="O1454" s="115" t="s">
        <v>134</v>
      </c>
    </row>
    <row r="1455" spans="1:15" x14ac:dyDescent="0.25">
      <c r="A1455" s="115">
        <v>339695</v>
      </c>
      <c r="B1455" s="115" t="s">
        <v>109</v>
      </c>
      <c r="C1455" s="115" t="s">
        <v>136</v>
      </c>
      <c r="D1455" s="115" t="s">
        <v>134</v>
      </c>
      <c r="E1455" s="115" t="s">
        <v>136</v>
      </c>
      <c r="F1455" s="115" t="s">
        <v>136</v>
      </c>
      <c r="G1455" s="115" t="s">
        <v>136</v>
      </c>
      <c r="H1455" s="115" t="s">
        <v>136</v>
      </c>
      <c r="I1455" s="115" t="s">
        <v>134</v>
      </c>
      <c r="J1455" s="115" t="s">
        <v>134</v>
      </c>
      <c r="K1455" s="115" t="s">
        <v>134</v>
      </c>
      <c r="L1455" s="115" t="s">
        <v>134</v>
      </c>
      <c r="M1455" s="115" t="s">
        <v>134</v>
      </c>
      <c r="N1455" s="115" t="s">
        <v>134</v>
      </c>
      <c r="O1455" s="115" t="s">
        <v>134</v>
      </c>
    </row>
    <row r="1456" spans="1:15" x14ac:dyDescent="0.25">
      <c r="A1456" s="115">
        <v>339702</v>
      </c>
      <c r="B1456" s="115" t="s">
        <v>109</v>
      </c>
      <c r="C1456" s="115" t="s">
        <v>136</v>
      </c>
      <c r="D1456" s="115" t="s">
        <v>134</v>
      </c>
      <c r="E1456" s="115" t="s">
        <v>136</v>
      </c>
      <c r="F1456" s="115" t="s">
        <v>136</v>
      </c>
      <c r="G1456" s="115" t="s">
        <v>136</v>
      </c>
      <c r="H1456" s="115" t="s">
        <v>134</v>
      </c>
      <c r="I1456" s="115" t="s">
        <v>134</v>
      </c>
      <c r="J1456" s="115" t="s">
        <v>134</v>
      </c>
      <c r="K1456" s="115" t="s">
        <v>134</v>
      </c>
      <c r="L1456" s="115" t="s">
        <v>134</v>
      </c>
      <c r="M1456" s="115" t="s">
        <v>134</v>
      </c>
      <c r="N1456" s="115" t="s">
        <v>134</v>
      </c>
      <c r="O1456" s="115" t="s">
        <v>134</v>
      </c>
    </row>
    <row r="1457" spans="1:15" x14ac:dyDescent="0.25">
      <c r="A1457" s="115">
        <v>339707</v>
      </c>
      <c r="B1457" s="115" t="s">
        <v>109</v>
      </c>
      <c r="C1457" s="115" t="s">
        <v>134</v>
      </c>
      <c r="D1457" s="115" t="s">
        <v>136</v>
      </c>
      <c r="E1457" s="115" t="s">
        <v>136</v>
      </c>
      <c r="F1457" s="115" t="s">
        <v>136</v>
      </c>
      <c r="G1457" s="115" t="s">
        <v>134</v>
      </c>
      <c r="H1457" s="115" t="s">
        <v>136</v>
      </c>
      <c r="I1457" s="115" t="s">
        <v>136</v>
      </c>
      <c r="J1457" s="115" t="s">
        <v>134</v>
      </c>
      <c r="K1457" s="115" t="s">
        <v>134</v>
      </c>
      <c r="L1457" s="115" t="s">
        <v>134</v>
      </c>
      <c r="M1457" s="115" t="s">
        <v>134</v>
      </c>
      <c r="N1457" s="115" t="s">
        <v>134</v>
      </c>
      <c r="O1457" s="115" t="s">
        <v>134</v>
      </c>
    </row>
    <row r="1458" spans="1:15" x14ac:dyDescent="0.25">
      <c r="A1458" s="115">
        <v>339708</v>
      </c>
      <c r="B1458" s="115" t="s">
        <v>109</v>
      </c>
      <c r="C1458" s="115" t="s">
        <v>136</v>
      </c>
      <c r="D1458" s="115" t="s">
        <v>136</v>
      </c>
      <c r="E1458" s="115" t="s">
        <v>136</v>
      </c>
      <c r="F1458" s="115" t="s">
        <v>134</v>
      </c>
      <c r="G1458" s="115" t="s">
        <v>134</v>
      </c>
      <c r="H1458" s="115" t="s">
        <v>134</v>
      </c>
      <c r="I1458" s="115" t="s">
        <v>134</v>
      </c>
      <c r="J1458" s="115" t="s">
        <v>134</v>
      </c>
      <c r="K1458" s="115" t="s">
        <v>134</v>
      </c>
      <c r="L1458" s="115" t="s">
        <v>134</v>
      </c>
      <c r="M1458" s="115" t="s">
        <v>134</v>
      </c>
      <c r="N1458" s="115" t="s">
        <v>134</v>
      </c>
      <c r="O1458" s="115" t="s">
        <v>134</v>
      </c>
    </row>
    <row r="1459" spans="1:15" x14ac:dyDescent="0.25">
      <c r="A1459" s="115">
        <v>339711</v>
      </c>
      <c r="B1459" s="115" t="s">
        <v>109</v>
      </c>
      <c r="C1459" s="115" t="s">
        <v>136</v>
      </c>
      <c r="D1459" s="115" t="s">
        <v>136</v>
      </c>
      <c r="E1459" s="115" t="s">
        <v>136</v>
      </c>
      <c r="F1459" s="115" t="s">
        <v>136</v>
      </c>
      <c r="G1459" s="115" t="s">
        <v>136</v>
      </c>
      <c r="H1459" s="115" t="s">
        <v>136</v>
      </c>
      <c r="I1459" s="115" t="s">
        <v>136</v>
      </c>
      <c r="J1459" s="115" t="s">
        <v>134</v>
      </c>
      <c r="K1459" s="115" t="s">
        <v>134</v>
      </c>
      <c r="L1459" s="115" t="s">
        <v>134</v>
      </c>
      <c r="M1459" s="115" t="s">
        <v>134</v>
      </c>
      <c r="N1459" s="115" t="s">
        <v>134</v>
      </c>
      <c r="O1459" s="115" t="s">
        <v>134</v>
      </c>
    </row>
    <row r="1460" spans="1:15" x14ac:dyDescent="0.25">
      <c r="A1460" s="115">
        <v>339714</v>
      </c>
      <c r="B1460" s="115" t="s">
        <v>109</v>
      </c>
      <c r="C1460" s="115" t="s">
        <v>136</v>
      </c>
      <c r="D1460" s="115" t="s">
        <v>136</v>
      </c>
      <c r="E1460" s="115" t="s">
        <v>136</v>
      </c>
      <c r="F1460" s="115" t="s">
        <v>136</v>
      </c>
      <c r="G1460" s="115" t="s">
        <v>136</v>
      </c>
      <c r="H1460" s="115" t="s">
        <v>136</v>
      </c>
      <c r="I1460" s="115" t="s">
        <v>136</v>
      </c>
      <c r="J1460" s="115" t="s">
        <v>134</v>
      </c>
      <c r="K1460" s="115" t="s">
        <v>134</v>
      </c>
      <c r="L1460" s="115" t="s">
        <v>134</v>
      </c>
      <c r="M1460" s="115" t="s">
        <v>134</v>
      </c>
      <c r="N1460" s="115" t="s">
        <v>134</v>
      </c>
      <c r="O1460" s="115" t="s">
        <v>134</v>
      </c>
    </row>
    <row r="1461" spans="1:15" x14ac:dyDescent="0.25">
      <c r="A1461" s="115">
        <v>339721</v>
      </c>
      <c r="B1461" s="115" t="s">
        <v>109</v>
      </c>
      <c r="C1461" s="115" t="s">
        <v>136</v>
      </c>
      <c r="D1461" s="115" t="s">
        <v>134</v>
      </c>
      <c r="E1461" s="115" t="s">
        <v>134</v>
      </c>
      <c r="F1461" s="115" t="s">
        <v>134</v>
      </c>
      <c r="G1461" s="115" t="s">
        <v>136</v>
      </c>
      <c r="H1461" s="115" t="s">
        <v>136</v>
      </c>
      <c r="I1461" s="115" t="s">
        <v>134</v>
      </c>
      <c r="J1461" s="115" t="s">
        <v>134</v>
      </c>
      <c r="K1461" s="115" t="s">
        <v>134</v>
      </c>
      <c r="L1461" s="115" t="s">
        <v>134</v>
      </c>
      <c r="M1461" s="115" t="s">
        <v>134</v>
      </c>
      <c r="N1461" s="115" t="s">
        <v>134</v>
      </c>
      <c r="O1461" s="115" t="s">
        <v>134</v>
      </c>
    </row>
    <row r="1462" spans="1:15" x14ac:dyDescent="0.25">
      <c r="A1462" s="115">
        <v>339725</v>
      </c>
      <c r="B1462" s="115" t="s">
        <v>109</v>
      </c>
      <c r="C1462" s="115" t="s">
        <v>136</v>
      </c>
      <c r="D1462" s="115" t="s">
        <v>136</v>
      </c>
      <c r="E1462" s="115" t="s">
        <v>136</v>
      </c>
      <c r="F1462" s="115" t="s">
        <v>136</v>
      </c>
      <c r="G1462" s="115" t="s">
        <v>136</v>
      </c>
      <c r="H1462" s="115" t="s">
        <v>136</v>
      </c>
      <c r="I1462" s="115" t="s">
        <v>136</v>
      </c>
      <c r="J1462" s="115" t="s">
        <v>134</v>
      </c>
      <c r="K1462" s="115" t="s">
        <v>134</v>
      </c>
      <c r="L1462" s="115" t="s">
        <v>134</v>
      </c>
      <c r="M1462" s="115" t="s">
        <v>134</v>
      </c>
      <c r="N1462" s="115" t="s">
        <v>134</v>
      </c>
      <c r="O1462" s="115" t="s">
        <v>134</v>
      </c>
    </row>
    <row r="1463" spans="1:15" x14ac:dyDescent="0.25">
      <c r="A1463" s="115">
        <v>339727</v>
      </c>
      <c r="B1463" s="115" t="s">
        <v>109</v>
      </c>
      <c r="C1463" s="115" t="s">
        <v>136</v>
      </c>
      <c r="D1463" s="115" t="s">
        <v>136</v>
      </c>
      <c r="E1463" s="115" t="s">
        <v>136</v>
      </c>
      <c r="F1463" s="115" t="s">
        <v>136</v>
      </c>
      <c r="G1463" s="115" t="s">
        <v>136</v>
      </c>
      <c r="H1463" s="115" t="s">
        <v>136</v>
      </c>
      <c r="I1463" s="115" t="s">
        <v>136</v>
      </c>
      <c r="J1463" s="115" t="s">
        <v>134</v>
      </c>
      <c r="K1463" s="115" t="s">
        <v>134</v>
      </c>
      <c r="L1463" s="115" t="s">
        <v>134</v>
      </c>
      <c r="M1463" s="115" t="s">
        <v>134</v>
      </c>
      <c r="N1463" s="115" t="s">
        <v>134</v>
      </c>
      <c r="O1463" s="115" t="s">
        <v>134</v>
      </c>
    </row>
    <row r="1464" spans="1:15" x14ac:dyDescent="0.25">
      <c r="A1464" s="115">
        <v>339735</v>
      </c>
      <c r="B1464" s="115" t="s">
        <v>109</v>
      </c>
      <c r="C1464" s="115" t="s">
        <v>136</v>
      </c>
      <c r="D1464" s="115" t="s">
        <v>136</v>
      </c>
      <c r="E1464" s="115" t="s">
        <v>134</v>
      </c>
      <c r="F1464" s="115" t="s">
        <v>136</v>
      </c>
      <c r="G1464" s="115" t="s">
        <v>134</v>
      </c>
      <c r="H1464" s="115" t="s">
        <v>134</v>
      </c>
      <c r="I1464" s="115" t="s">
        <v>134</v>
      </c>
      <c r="J1464" s="115" t="s">
        <v>134</v>
      </c>
      <c r="K1464" s="115" t="s">
        <v>134</v>
      </c>
      <c r="L1464" s="115" t="s">
        <v>134</v>
      </c>
      <c r="M1464" s="115" t="s">
        <v>134</v>
      </c>
      <c r="N1464" s="115" t="s">
        <v>134</v>
      </c>
      <c r="O1464" s="115" t="s">
        <v>134</v>
      </c>
    </row>
    <row r="1465" spans="1:15" x14ac:dyDescent="0.25">
      <c r="A1465" s="115">
        <v>339736</v>
      </c>
      <c r="B1465" s="115" t="s">
        <v>109</v>
      </c>
      <c r="C1465" s="115" t="s">
        <v>136</v>
      </c>
      <c r="D1465" s="115" t="s">
        <v>136</v>
      </c>
      <c r="E1465" s="115" t="s">
        <v>136</v>
      </c>
      <c r="F1465" s="115" t="s">
        <v>136</v>
      </c>
      <c r="G1465" s="115" t="s">
        <v>136</v>
      </c>
      <c r="H1465" s="115" t="s">
        <v>134</v>
      </c>
      <c r="I1465" s="115" t="s">
        <v>134</v>
      </c>
      <c r="J1465" s="115" t="s">
        <v>134</v>
      </c>
      <c r="K1465" s="115" t="s">
        <v>134</v>
      </c>
      <c r="L1465" s="115" t="s">
        <v>134</v>
      </c>
      <c r="M1465" s="115" t="s">
        <v>134</v>
      </c>
      <c r="N1465" s="115" t="s">
        <v>134</v>
      </c>
      <c r="O1465" s="115" t="s">
        <v>134</v>
      </c>
    </row>
    <row r="1466" spans="1:15" x14ac:dyDescent="0.25">
      <c r="A1466" s="115">
        <v>339751</v>
      </c>
      <c r="B1466" s="115" t="s">
        <v>109</v>
      </c>
      <c r="C1466" s="115" t="s">
        <v>136</v>
      </c>
      <c r="D1466" s="115" t="s">
        <v>134</v>
      </c>
      <c r="E1466" s="115" t="s">
        <v>134</v>
      </c>
      <c r="F1466" s="115" t="s">
        <v>136</v>
      </c>
      <c r="G1466" s="115" t="s">
        <v>136</v>
      </c>
      <c r="H1466" s="115" t="s">
        <v>136</v>
      </c>
      <c r="I1466" s="115" t="s">
        <v>136</v>
      </c>
      <c r="J1466" s="115" t="s">
        <v>134</v>
      </c>
      <c r="K1466" s="115" t="s">
        <v>134</v>
      </c>
      <c r="L1466" s="115" t="s">
        <v>134</v>
      </c>
      <c r="M1466" s="115" t="s">
        <v>134</v>
      </c>
      <c r="N1466" s="115" t="s">
        <v>134</v>
      </c>
      <c r="O1466" s="115" t="s">
        <v>134</v>
      </c>
    </row>
    <row r="1467" spans="1:15" x14ac:dyDescent="0.25">
      <c r="A1467" s="115">
        <v>339752</v>
      </c>
      <c r="B1467" s="115" t="s">
        <v>109</v>
      </c>
      <c r="C1467" s="115" t="s">
        <v>134</v>
      </c>
      <c r="D1467" s="115" t="s">
        <v>134</v>
      </c>
      <c r="E1467" s="115" t="s">
        <v>134</v>
      </c>
      <c r="F1467" s="115" t="s">
        <v>134</v>
      </c>
      <c r="G1467" s="115" t="s">
        <v>136</v>
      </c>
      <c r="H1467" s="115" t="s">
        <v>136</v>
      </c>
      <c r="I1467" s="115" t="s">
        <v>136</v>
      </c>
      <c r="J1467" s="115" t="s">
        <v>134</v>
      </c>
      <c r="K1467" s="115" t="s">
        <v>134</v>
      </c>
      <c r="L1467" s="115" t="s">
        <v>134</v>
      </c>
      <c r="M1467" s="115" t="s">
        <v>134</v>
      </c>
      <c r="N1467" s="115" t="s">
        <v>134</v>
      </c>
      <c r="O1467" s="115" t="s">
        <v>134</v>
      </c>
    </row>
    <row r="1468" spans="1:15" x14ac:dyDescent="0.25">
      <c r="A1468" s="115">
        <v>339761</v>
      </c>
      <c r="B1468" s="115" t="s">
        <v>109</v>
      </c>
      <c r="C1468" s="115" t="s">
        <v>136</v>
      </c>
      <c r="D1468" s="115" t="s">
        <v>136</v>
      </c>
      <c r="E1468" s="115" t="s">
        <v>136</v>
      </c>
      <c r="F1468" s="115" t="s">
        <v>136</v>
      </c>
      <c r="G1468" s="115" t="s">
        <v>134</v>
      </c>
      <c r="H1468" s="115" t="s">
        <v>134</v>
      </c>
      <c r="I1468" s="115" t="s">
        <v>134</v>
      </c>
      <c r="J1468" s="115" t="s">
        <v>134</v>
      </c>
      <c r="K1468" s="115" t="s">
        <v>134</v>
      </c>
      <c r="L1468" s="115" t="s">
        <v>134</v>
      </c>
      <c r="M1468" s="115" t="s">
        <v>134</v>
      </c>
      <c r="N1468" s="115" t="s">
        <v>134</v>
      </c>
      <c r="O1468" s="115" t="s">
        <v>134</v>
      </c>
    </row>
    <row r="1469" spans="1:15" x14ac:dyDescent="0.25">
      <c r="A1469" s="115">
        <v>339769</v>
      </c>
      <c r="B1469" s="115" t="s">
        <v>109</v>
      </c>
      <c r="C1469" s="115" t="s">
        <v>136</v>
      </c>
      <c r="D1469" s="115" t="s">
        <v>134</v>
      </c>
      <c r="E1469" s="115" t="s">
        <v>136</v>
      </c>
      <c r="F1469" s="115" t="s">
        <v>136</v>
      </c>
      <c r="G1469" s="115" t="s">
        <v>134</v>
      </c>
      <c r="H1469" s="115" t="s">
        <v>134</v>
      </c>
      <c r="I1469" s="115" t="s">
        <v>136</v>
      </c>
      <c r="J1469" s="115" t="s">
        <v>134</v>
      </c>
      <c r="K1469" s="115" t="s">
        <v>134</v>
      </c>
      <c r="L1469" s="115" t="s">
        <v>134</v>
      </c>
      <c r="M1469" s="115" t="s">
        <v>134</v>
      </c>
      <c r="N1469" s="115" t="s">
        <v>134</v>
      </c>
      <c r="O1469" s="115" t="s">
        <v>134</v>
      </c>
    </row>
    <row r="1470" spans="1:15" x14ac:dyDescent="0.25">
      <c r="A1470" s="115">
        <v>339779</v>
      </c>
      <c r="B1470" s="115" t="s">
        <v>109</v>
      </c>
      <c r="C1470" s="115" t="s">
        <v>136</v>
      </c>
      <c r="D1470" s="115" t="s">
        <v>136</v>
      </c>
      <c r="E1470" s="115" t="s">
        <v>136</v>
      </c>
      <c r="F1470" s="115" t="s">
        <v>136</v>
      </c>
      <c r="G1470" s="115" t="s">
        <v>136</v>
      </c>
      <c r="H1470" s="115" t="s">
        <v>136</v>
      </c>
      <c r="I1470" s="115" t="s">
        <v>136</v>
      </c>
      <c r="J1470" s="115" t="s">
        <v>134</v>
      </c>
      <c r="K1470" s="115" t="s">
        <v>134</v>
      </c>
      <c r="L1470" s="115" t="s">
        <v>134</v>
      </c>
      <c r="M1470" s="115" t="s">
        <v>134</v>
      </c>
      <c r="N1470" s="115" t="s">
        <v>134</v>
      </c>
      <c r="O1470" s="115" t="s">
        <v>134</v>
      </c>
    </row>
    <row r="1471" spans="1:15" x14ac:dyDescent="0.25">
      <c r="A1471" s="115">
        <v>339797</v>
      </c>
      <c r="B1471" s="115" t="s">
        <v>109</v>
      </c>
      <c r="C1471" s="115" t="s">
        <v>136</v>
      </c>
      <c r="D1471" s="115" t="s">
        <v>136</v>
      </c>
      <c r="E1471" s="115" t="s">
        <v>136</v>
      </c>
      <c r="F1471" s="115" t="s">
        <v>136</v>
      </c>
      <c r="G1471" s="115" t="s">
        <v>136</v>
      </c>
      <c r="H1471" s="115" t="s">
        <v>136</v>
      </c>
      <c r="I1471" s="115" t="s">
        <v>136</v>
      </c>
      <c r="J1471" s="115" t="s">
        <v>134</v>
      </c>
      <c r="K1471" s="115" t="s">
        <v>134</v>
      </c>
      <c r="L1471" s="115" t="s">
        <v>134</v>
      </c>
      <c r="M1471" s="115" t="s">
        <v>134</v>
      </c>
      <c r="N1471" s="115" t="s">
        <v>134</v>
      </c>
      <c r="O1471" s="115" t="s">
        <v>134</v>
      </c>
    </row>
    <row r="1472" spans="1:15" x14ac:dyDescent="0.25">
      <c r="A1472" s="115">
        <v>339801</v>
      </c>
      <c r="B1472" s="115" t="s">
        <v>109</v>
      </c>
      <c r="C1472" s="115" t="s">
        <v>136</v>
      </c>
      <c r="D1472" s="115" t="s">
        <v>136</v>
      </c>
      <c r="E1472" s="115" t="s">
        <v>134</v>
      </c>
      <c r="F1472" s="115" t="s">
        <v>134</v>
      </c>
      <c r="G1472" s="115" t="s">
        <v>134</v>
      </c>
      <c r="H1472" s="115" t="s">
        <v>134</v>
      </c>
      <c r="I1472" s="115" t="s">
        <v>134</v>
      </c>
      <c r="J1472" s="115" t="s">
        <v>134</v>
      </c>
      <c r="K1472" s="115" t="s">
        <v>134</v>
      </c>
      <c r="L1472" s="115" t="s">
        <v>134</v>
      </c>
      <c r="M1472" s="115" t="s">
        <v>134</v>
      </c>
      <c r="N1472" s="115" t="s">
        <v>134</v>
      </c>
      <c r="O1472" s="115" t="s">
        <v>134</v>
      </c>
    </row>
    <row r="1473" spans="1:15" x14ac:dyDescent="0.25">
      <c r="A1473" s="115">
        <v>339816</v>
      </c>
      <c r="B1473" s="115" t="s">
        <v>109</v>
      </c>
      <c r="C1473" s="115" t="s">
        <v>136</v>
      </c>
      <c r="D1473" s="115" t="s">
        <v>136</v>
      </c>
      <c r="E1473" s="115" t="s">
        <v>136</v>
      </c>
      <c r="F1473" s="115" t="s">
        <v>136</v>
      </c>
      <c r="G1473" s="115" t="s">
        <v>136</v>
      </c>
      <c r="H1473" s="115" t="s">
        <v>136</v>
      </c>
      <c r="I1473" s="115" t="s">
        <v>136</v>
      </c>
      <c r="J1473" s="115" t="s">
        <v>134</v>
      </c>
      <c r="K1473" s="115" t="s">
        <v>134</v>
      </c>
      <c r="L1473" s="115" t="s">
        <v>134</v>
      </c>
      <c r="M1473" s="115" t="s">
        <v>134</v>
      </c>
      <c r="N1473" s="115" t="s">
        <v>134</v>
      </c>
      <c r="O1473" s="115" t="s">
        <v>134</v>
      </c>
    </row>
    <row r="1474" spans="1:15" x14ac:dyDescent="0.25">
      <c r="A1474" s="115">
        <v>339826</v>
      </c>
      <c r="B1474" s="115" t="s">
        <v>109</v>
      </c>
      <c r="C1474" s="115" t="s">
        <v>136</v>
      </c>
      <c r="D1474" s="115" t="s">
        <v>136</v>
      </c>
      <c r="E1474" s="115" t="s">
        <v>136</v>
      </c>
      <c r="F1474" s="115" t="s">
        <v>136</v>
      </c>
      <c r="G1474" s="115" t="s">
        <v>136</v>
      </c>
      <c r="H1474" s="115" t="s">
        <v>136</v>
      </c>
      <c r="I1474" s="115" t="s">
        <v>136</v>
      </c>
      <c r="J1474" s="115" t="s">
        <v>134</v>
      </c>
      <c r="K1474" s="115" t="s">
        <v>134</v>
      </c>
      <c r="L1474" s="115" t="s">
        <v>134</v>
      </c>
      <c r="M1474" s="115" t="s">
        <v>134</v>
      </c>
      <c r="N1474" s="115" t="s">
        <v>134</v>
      </c>
      <c r="O1474" s="115" t="s">
        <v>134</v>
      </c>
    </row>
    <row r="1475" spans="1:15" x14ac:dyDescent="0.25">
      <c r="A1475" s="115">
        <v>339832</v>
      </c>
      <c r="B1475" s="115" t="s">
        <v>109</v>
      </c>
      <c r="C1475" s="115" t="s">
        <v>136</v>
      </c>
      <c r="D1475" s="115" t="s">
        <v>136</v>
      </c>
      <c r="E1475" s="115" t="s">
        <v>136</v>
      </c>
      <c r="F1475" s="115" t="s">
        <v>136</v>
      </c>
      <c r="G1475" s="115" t="s">
        <v>136</v>
      </c>
      <c r="H1475" s="115" t="s">
        <v>136</v>
      </c>
      <c r="I1475" s="115" t="s">
        <v>136</v>
      </c>
      <c r="J1475" s="115" t="s">
        <v>134</v>
      </c>
      <c r="K1475" s="115" t="s">
        <v>134</v>
      </c>
      <c r="L1475" s="115" t="s">
        <v>134</v>
      </c>
      <c r="M1475" s="115" t="s">
        <v>134</v>
      </c>
      <c r="N1475" s="115" t="s">
        <v>134</v>
      </c>
      <c r="O1475" s="115" t="s">
        <v>134</v>
      </c>
    </row>
    <row r="1476" spans="1:15" x14ac:dyDescent="0.25">
      <c r="A1476" s="115">
        <v>339842</v>
      </c>
      <c r="B1476" s="115" t="s">
        <v>109</v>
      </c>
      <c r="C1476" s="115" t="s">
        <v>134</v>
      </c>
      <c r="D1476" s="115" t="s">
        <v>134</v>
      </c>
      <c r="E1476" s="115" t="s">
        <v>136</v>
      </c>
      <c r="F1476" s="115" t="s">
        <v>136</v>
      </c>
      <c r="G1476" s="115" t="s">
        <v>134</v>
      </c>
      <c r="H1476" s="115" t="s">
        <v>136</v>
      </c>
      <c r="I1476" s="115" t="s">
        <v>134</v>
      </c>
      <c r="J1476" s="115" t="s">
        <v>134</v>
      </c>
      <c r="K1476" s="115" t="s">
        <v>134</v>
      </c>
      <c r="L1476" s="115" t="s">
        <v>134</v>
      </c>
      <c r="M1476" s="115" t="s">
        <v>134</v>
      </c>
      <c r="N1476" s="115" t="s">
        <v>134</v>
      </c>
      <c r="O1476" s="115" t="s">
        <v>134</v>
      </c>
    </row>
    <row r="1477" spans="1:15" x14ac:dyDescent="0.25">
      <c r="A1477" s="115">
        <v>339854</v>
      </c>
      <c r="B1477" s="115" t="s">
        <v>109</v>
      </c>
      <c r="C1477" s="115" t="s">
        <v>136</v>
      </c>
      <c r="D1477" s="115" t="s">
        <v>136</v>
      </c>
      <c r="E1477" s="115" t="s">
        <v>136</v>
      </c>
      <c r="F1477" s="115" t="s">
        <v>134</v>
      </c>
      <c r="G1477" s="115" t="s">
        <v>134</v>
      </c>
      <c r="H1477" s="115" t="s">
        <v>136</v>
      </c>
      <c r="I1477" s="115" t="s">
        <v>136</v>
      </c>
      <c r="J1477" s="115" t="s">
        <v>134</v>
      </c>
      <c r="K1477" s="115" t="s">
        <v>134</v>
      </c>
      <c r="L1477" s="115" t="s">
        <v>134</v>
      </c>
      <c r="M1477" s="115" t="s">
        <v>134</v>
      </c>
      <c r="N1477" s="115" t="s">
        <v>134</v>
      </c>
      <c r="O1477" s="115" t="s">
        <v>134</v>
      </c>
    </row>
    <row r="1478" spans="1:15" x14ac:dyDescent="0.25">
      <c r="A1478" s="115">
        <v>339868</v>
      </c>
      <c r="B1478" s="115" t="s">
        <v>109</v>
      </c>
      <c r="C1478" s="115" t="s">
        <v>136</v>
      </c>
      <c r="D1478" s="115" t="s">
        <v>134</v>
      </c>
      <c r="E1478" s="115" t="s">
        <v>136</v>
      </c>
      <c r="F1478" s="115" t="s">
        <v>134</v>
      </c>
      <c r="G1478" s="115" t="s">
        <v>136</v>
      </c>
      <c r="H1478" s="115" t="s">
        <v>136</v>
      </c>
      <c r="I1478" s="115" t="s">
        <v>136</v>
      </c>
      <c r="J1478" s="115" t="s">
        <v>134</v>
      </c>
      <c r="K1478" s="115" t="s">
        <v>134</v>
      </c>
      <c r="L1478" s="115" t="s">
        <v>134</v>
      </c>
      <c r="M1478" s="115" t="s">
        <v>134</v>
      </c>
      <c r="N1478" s="115" t="s">
        <v>134</v>
      </c>
      <c r="O1478" s="115" t="s">
        <v>134</v>
      </c>
    </row>
    <row r="1479" spans="1:15" x14ac:dyDescent="0.25">
      <c r="A1479" s="115">
        <v>339871</v>
      </c>
      <c r="B1479" s="115" t="s">
        <v>109</v>
      </c>
      <c r="C1479" s="115" t="s">
        <v>136</v>
      </c>
      <c r="D1479" s="115" t="s">
        <v>134</v>
      </c>
      <c r="E1479" s="115" t="s">
        <v>136</v>
      </c>
      <c r="F1479" s="115" t="s">
        <v>136</v>
      </c>
      <c r="G1479" s="115" t="s">
        <v>134</v>
      </c>
      <c r="H1479" s="115" t="s">
        <v>134</v>
      </c>
      <c r="I1479" s="115" t="s">
        <v>134</v>
      </c>
      <c r="J1479" s="115" t="s">
        <v>134</v>
      </c>
      <c r="K1479" s="115" t="s">
        <v>134</v>
      </c>
      <c r="L1479" s="115" t="s">
        <v>134</v>
      </c>
      <c r="M1479" s="115" t="s">
        <v>134</v>
      </c>
      <c r="N1479" s="115" t="s">
        <v>134</v>
      </c>
      <c r="O1479" s="115" t="s">
        <v>134</v>
      </c>
    </row>
    <row r="1480" spans="1:15" x14ac:dyDescent="0.25">
      <c r="A1480" s="115">
        <v>339899</v>
      </c>
      <c r="B1480" s="115" t="s">
        <v>109</v>
      </c>
      <c r="C1480" s="115" t="s">
        <v>136</v>
      </c>
      <c r="D1480" s="115" t="s">
        <v>136</v>
      </c>
      <c r="E1480" s="115" t="s">
        <v>136</v>
      </c>
      <c r="F1480" s="115" t="s">
        <v>136</v>
      </c>
      <c r="G1480" s="115" t="s">
        <v>136</v>
      </c>
      <c r="H1480" s="115" t="s">
        <v>136</v>
      </c>
      <c r="I1480" s="115" t="s">
        <v>136</v>
      </c>
      <c r="J1480" s="115" t="s">
        <v>134</v>
      </c>
      <c r="K1480" s="115" t="s">
        <v>134</v>
      </c>
      <c r="L1480" s="115" t="s">
        <v>134</v>
      </c>
      <c r="M1480" s="115" t="s">
        <v>134</v>
      </c>
      <c r="N1480" s="115" t="s">
        <v>134</v>
      </c>
      <c r="O1480" s="115" t="s">
        <v>134</v>
      </c>
    </row>
    <row r="1481" spans="1:15" x14ac:dyDescent="0.25">
      <c r="A1481" s="115">
        <v>339908</v>
      </c>
      <c r="B1481" s="115" t="s">
        <v>109</v>
      </c>
      <c r="C1481" s="115" t="s">
        <v>136</v>
      </c>
      <c r="D1481" s="115" t="s">
        <v>136</v>
      </c>
      <c r="E1481" s="115" t="s">
        <v>134</v>
      </c>
      <c r="F1481" s="115" t="s">
        <v>136</v>
      </c>
      <c r="G1481" s="115" t="s">
        <v>136</v>
      </c>
      <c r="H1481" s="115" t="s">
        <v>136</v>
      </c>
      <c r="I1481" s="115" t="s">
        <v>136</v>
      </c>
      <c r="J1481" s="115" t="s">
        <v>134</v>
      </c>
      <c r="K1481" s="115" t="s">
        <v>134</v>
      </c>
      <c r="L1481" s="115" t="s">
        <v>134</v>
      </c>
      <c r="M1481" s="115" t="s">
        <v>134</v>
      </c>
      <c r="N1481" s="115" t="s">
        <v>134</v>
      </c>
      <c r="O1481" s="115" t="s">
        <v>134</v>
      </c>
    </row>
    <row r="1482" spans="1:15" x14ac:dyDescent="0.25">
      <c r="A1482" s="115">
        <v>339920</v>
      </c>
      <c r="B1482" s="115" t="s">
        <v>109</v>
      </c>
      <c r="C1482" s="115" t="s">
        <v>134</v>
      </c>
      <c r="D1482" s="115" t="s">
        <v>134</v>
      </c>
      <c r="E1482" s="115" t="s">
        <v>134</v>
      </c>
      <c r="F1482" s="115" t="s">
        <v>134</v>
      </c>
      <c r="G1482" s="115" t="s">
        <v>134</v>
      </c>
      <c r="H1482" s="115" t="s">
        <v>136</v>
      </c>
      <c r="I1482" s="115" t="s">
        <v>136</v>
      </c>
      <c r="J1482" s="115" t="s">
        <v>134</v>
      </c>
      <c r="K1482" s="115" t="s">
        <v>134</v>
      </c>
      <c r="L1482" s="115" t="s">
        <v>134</v>
      </c>
      <c r="M1482" s="115" t="s">
        <v>134</v>
      </c>
      <c r="N1482" s="115" t="s">
        <v>134</v>
      </c>
      <c r="O1482" s="115" t="s">
        <v>134</v>
      </c>
    </row>
    <row r="1483" spans="1:15" x14ac:dyDescent="0.25">
      <c r="A1483" s="115">
        <v>339923</v>
      </c>
      <c r="B1483" s="115" t="s">
        <v>109</v>
      </c>
      <c r="C1483" s="115" t="s">
        <v>136</v>
      </c>
      <c r="D1483" s="115" t="s">
        <v>136</v>
      </c>
      <c r="E1483" s="115" t="s">
        <v>134</v>
      </c>
      <c r="F1483" s="115" t="s">
        <v>136</v>
      </c>
      <c r="G1483" s="115" t="s">
        <v>134</v>
      </c>
      <c r="H1483" s="115" t="s">
        <v>134</v>
      </c>
      <c r="I1483" s="115" t="s">
        <v>134</v>
      </c>
      <c r="J1483" s="115" t="s">
        <v>134</v>
      </c>
      <c r="K1483" s="115" t="s">
        <v>134</v>
      </c>
      <c r="L1483" s="115" t="s">
        <v>134</v>
      </c>
      <c r="M1483" s="115" t="s">
        <v>134</v>
      </c>
      <c r="N1483" s="115" t="s">
        <v>134</v>
      </c>
      <c r="O1483" s="115" t="s">
        <v>134</v>
      </c>
    </row>
    <row r="1484" spans="1:15" x14ac:dyDescent="0.25">
      <c r="A1484" s="115">
        <v>339931</v>
      </c>
      <c r="B1484" s="115" t="s">
        <v>109</v>
      </c>
      <c r="C1484" s="115" t="s">
        <v>136</v>
      </c>
      <c r="D1484" s="115" t="s">
        <v>134</v>
      </c>
      <c r="E1484" s="115" t="s">
        <v>136</v>
      </c>
      <c r="F1484" s="115" t="s">
        <v>134</v>
      </c>
      <c r="G1484" s="115" t="s">
        <v>134</v>
      </c>
      <c r="H1484" s="115" t="s">
        <v>134</v>
      </c>
      <c r="I1484" s="115" t="s">
        <v>134</v>
      </c>
      <c r="J1484" s="115" t="s">
        <v>134</v>
      </c>
      <c r="K1484" s="115" t="s">
        <v>134</v>
      </c>
      <c r="L1484" s="115" t="s">
        <v>134</v>
      </c>
      <c r="M1484" s="115" t="s">
        <v>134</v>
      </c>
      <c r="N1484" s="115" t="s">
        <v>134</v>
      </c>
      <c r="O1484" s="115" t="s">
        <v>134</v>
      </c>
    </row>
    <row r="1485" spans="1:15" x14ac:dyDescent="0.25">
      <c r="A1485" s="115">
        <v>339939</v>
      </c>
      <c r="B1485" s="115" t="s">
        <v>109</v>
      </c>
      <c r="C1485" s="115" t="s">
        <v>136</v>
      </c>
      <c r="D1485" s="115" t="s">
        <v>134</v>
      </c>
      <c r="E1485" s="115" t="s">
        <v>136</v>
      </c>
      <c r="F1485" s="115" t="s">
        <v>136</v>
      </c>
      <c r="G1485" s="115" t="s">
        <v>134</v>
      </c>
      <c r="H1485" s="115" t="s">
        <v>136</v>
      </c>
      <c r="I1485" s="115" t="s">
        <v>136</v>
      </c>
      <c r="J1485" s="115" t="s">
        <v>134</v>
      </c>
      <c r="K1485" s="115" t="s">
        <v>134</v>
      </c>
      <c r="L1485" s="115" t="s">
        <v>134</v>
      </c>
      <c r="M1485" s="115" t="s">
        <v>134</v>
      </c>
      <c r="N1485" s="115" t="s">
        <v>134</v>
      </c>
      <c r="O1485" s="115" t="s">
        <v>134</v>
      </c>
    </row>
    <row r="1486" spans="1:15" x14ac:dyDescent="0.25">
      <c r="A1486" s="115">
        <v>339959</v>
      </c>
      <c r="B1486" s="115" t="s">
        <v>109</v>
      </c>
      <c r="C1486" s="115" t="s">
        <v>136</v>
      </c>
      <c r="D1486" s="115" t="s">
        <v>136</v>
      </c>
      <c r="E1486" s="115" t="s">
        <v>136</v>
      </c>
      <c r="F1486" s="115" t="s">
        <v>136</v>
      </c>
      <c r="G1486" s="115" t="s">
        <v>136</v>
      </c>
      <c r="H1486" s="115" t="s">
        <v>136</v>
      </c>
      <c r="I1486" s="115" t="s">
        <v>136</v>
      </c>
      <c r="J1486" s="115" t="s">
        <v>134</v>
      </c>
      <c r="K1486" s="115" t="s">
        <v>134</v>
      </c>
      <c r="L1486" s="115" t="s">
        <v>134</v>
      </c>
      <c r="M1486" s="115" t="s">
        <v>134</v>
      </c>
      <c r="N1486" s="115" t="s">
        <v>134</v>
      </c>
      <c r="O1486" s="115" t="s">
        <v>134</v>
      </c>
    </row>
    <row r="1487" spans="1:15" x14ac:dyDescent="0.25">
      <c r="A1487" s="115">
        <v>339973</v>
      </c>
      <c r="B1487" s="115" t="s">
        <v>109</v>
      </c>
      <c r="C1487" s="115" t="s">
        <v>136</v>
      </c>
      <c r="D1487" s="115" t="s">
        <v>136</v>
      </c>
      <c r="E1487" s="115" t="s">
        <v>136</v>
      </c>
      <c r="F1487" s="115" t="s">
        <v>136</v>
      </c>
      <c r="G1487" s="115" t="s">
        <v>136</v>
      </c>
      <c r="H1487" s="115" t="s">
        <v>136</v>
      </c>
      <c r="I1487" s="115" t="s">
        <v>136</v>
      </c>
      <c r="J1487" s="115" t="s">
        <v>134</v>
      </c>
      <c r="K1487" s="115" t="s">
        <v>134</v>
      </c>
      <c r="L1487" s="115" t="s">
        <v>134</v>
      </c>
      <c r="M1487" s="115" t="s">
        <v>134</v>
      </c>
      <c r="N1487" s="115" t="s">
        <v>134</v>
      </c>
      <c r="O1487" s="115" t="s">
        <v>134</v>
      </c>
    </row>
    <row r="1488" spans="1:15" x14ac:dyDescent="0.25">
      <c r="A1488" s="115">
        <v>339974</v>
      </c>
      <c r="B1488" s="115" t="s">
        <v>109</v>
      </c>
      <c r="C1488" s="115" t="s">
        <v>136</v>
      </c>
      <c r="D1488" s="115" t="s">
        <v>136</v>
      </c>
      <c r="E1488" s="115" t="s">
        <v>136</v>
      </c>
      <c r="F1488" s="115" t="s">
        <v>136</v>
      </c>
      <c r="G1488" s="115" t="s">
        <v>136</v>
      </c>
      <c r="H1488" s="115" t="s">
        <v>136</v>
      </c>
      <c r="I1488" s="115" t="s">
        <v>136</v>
      </c>
      <c r="J1488" s="115" t="s">
        <v>134</v>
      </c>
      <c r="K1488" s="115" t="s">
        <v>134</v>
      </c>
      <c r="L1488" s="115" t="s">
        <v>134</v>
      </c>
      <c r="M1488" s="115" t="s">
        <v>134</v>
      </c>
      <c r="N1488" s="115" t="s">
        <v>134</v>
      </c>
      <c r="O1488" s="115" t="s">
        <v>134</v>
      </c>
    </row>
    <row r="1489" spans="1:15" x14ac:dyDescent="0.25">
      <c r="A1489" s="115">
        <v>339979</v>
      </c>
      <c r="B1489" s="115" t="s">
        <v>109</v>
      </c>
      <c r="C1489" s="115" t="s">
        <v>136</v>
      </c>
      <c r="D1489" s="115" t="s">
        <v>134</v>
      </c>
      <c r="E1489" s="115" t="s">
        <v>134</v>
      </c>
      <c r="F1489" s="115" t="s">
        <v>136</v>
      </c>
      <c r="G1489" s="115" t="s">
        <v>136</v>
      </c>
      <c r="H1489" s="115" t="s">
        <v>136</v>
      </c>
      <c r="I1489" s="115" t="s">
        <v>136</v>
      </c>
      <c r="J1489" s="115" t="s">
        <v>134</v>
      </c>
      <c r="K1489" s="115" t="s">
        <v>134</v>
      </c>
      <c r="L1489" s="115" t="s">
        <v>134</v>
      </c>
      <c r="M1489" s="115" t="s">
        <v>134</v>
      </c>
      <c r="N1489" s="115" t="s">
        <v>134</v>
      </c>
      <c r="O1489" s="115" t="s">
        <v>134</v>
      </c>
    </row>
    <row r="1490" spans="1:15" x14ac:dyDescent="0.25">
      <c r="A1490" s="115">
        <v>339983</v>
      </c>
      <c r="B1490" s="115" t="s">
        <v>109</v>
      </c>
      <c r="C1490" s="115" t="s">
        <v>136</v>
      </c>
      <c r="D1490" s="115" t="s">
        <v>136</v>
      </c>
      <c r="E1490" s="115" t="s">
        <v>136</v>
      </c>
      <c r="F1490" s="115" t="s">
        <v>136</v>
      </c>
      <c r="G1490" s="115" t="s">
        <v>136</v>
      </c>
      <c r="H1490" s="115" t="s">
        <v>136</v>
      </c>
      <c r="I1490" s="115" t="s">
        <v>136</v>
      </c>
      <c r="J1490" s="115" t="s">
        <v>134</v>
      </c>
      <c r="K1490" s="115" t="s">
        <v>134</v>
      </c>
      <c r="L1490" s="115" t="s">
        <v>134</v>
      </c>
      <c r="M1490" s="115" t="s">
        <v>134</v>
      </c>
      <c r="N1490" s="115" t="s">
        <v>134</v>
      </c>
      <c r="O1490" s="115" t="s">
        <v>134</v>
      </c>
    </row>
    <row r="1491" spans="1:15" x14ac:dyDescent="0.25">
      <c r="A1491" s="115">
        <v>339986</v>
      </c>
      <c r="B1491" s="115" t="s">
        <v>109</v>
      </c>
      <c r="C1491" s="115" t="s">
        <v>136</v>
      </c>
      <c r="D1491" s="115" t="s">
        <v>136</v>
      </c>
      <c r="E1491" s="115" t="s">
        <v>136</v>
      </c>
      <c r="F1491" s="115" t="s">
        <v>134</v>
      </c>
      <c r="G1491" s="115" t="s">
        <v>136</v>
      </c>
      <c r="H1491" s="115" t="s">
        <v>136</v>
      </c>
      <c r="I1491" s="115" t="s">
        <v>134</v>
      </c>
      <c r="J1491" s="115" t="s">
        <v>134</v>
      </c>
      <c r="K1491" s="115" t="s">
        <v>134</v>
      </c>
      <c r="L1491" s="115" t="s">
        <v>134</v>
      </c>
      <c r="M1491" s="115" t="s">
        <v>134</v>
      </c>
      <c r="N1491" s="115" t="s">
        <v>134</v>
      </c>
      <c r="O1491" s="115" t="s">
        <v>134</v>
      </c>
    </row>
    <row r="1492" spans="1:15" x14ac:dyDescent="0.25">
      <c r="A1492" s="115">
        <v>339990</v>
      </c>
      <c r="B1492" s="115" t="s">
        <v>109</v>
      </c>
      <c r="C1492" s="115" t="s">
        <v>136</v>
      </c>
      <c r="D1492" s="115" t="s">
        <v>136</v>
      </c>
      <c r="E1492" s="115" t="s">
        <v>136</v>
      </c>
      <c r="F1492" s="115" t="s">
        <v>136</v>
      </c>
      <c r="G1492" s="115" t="s">
        <v>136</v>
      </c>
      <c r="H1492" s="115" t="s">
        <v>136</v>
      </c>
      <c r="I1492" s="115" t="s">
        <v>136</v>
      </c>
      <c r="J1492" s="115" t="s">
        <v>134</v>
      </c>
      <c r="K1492" s="115" t="s">
        <v>134</v>
      </c>
      <c r="L1492" s="115" t="s">
        <v>134</v>
      </c>
      <c r="M1492" s="115" t="s">
        <v>134</v>
      </c>
      <c r="N1492" s="115" t="s">
        <v>134</v>
      </c>
      <c r="O1492" s="115" t="s">
        <v>134</v>
      </c>
    </row>
    <row r="1493" spans="1:15" x14ac:dyDescent="0.25">
      <c r="A1493" s="115">
        <v>340004</v>
      </c>
      <c r="B1493" s="115" t="s">
        <v>109</v>
      </c>
      <c r="C1493" s="115" t="s">
        <v>136</v>
      </c>
      <c r="D1493" s="115" t="s">
        <v>136</v>
      </c>
      <c r="E1493" s="115" t="s">
        <v>136</v>
      </c>
      <c r="F1493" s="115" t="s">
        <v>136</v>
      </c>
      <c r="G1493" s="115" t="s">
        <v>136</v>
      </c>
      <c r="H1493" s="115" t="s">
        <v>134</v>
      </c>
      <c r="I1493" s="115" t="s">
        <v>134</v>
      </c>
      <c r="J1493" s="115" t="s">
        <v>134</v>
      </c>
      <c r="K1493" s="115" t="s">
        <v>134</v>
      </c>
      <c r="L1493" s="115" t="s">
        <v>134</v>
      </c>
      <c r="M1493" s="115" t="s">
        <v>134</v>
      </c>
      <c r="N1493" s="115" t="s">
        <v>134</v>
      </c>
      <c r="O1493" s="115" t="s">
        <v>134</v>
      </c>
    </row>
    <row r="1494" spans="1:15" x14ac:dyDescent="0.25">
      <c r="A1494" s="115">
        <v>340006</v>
      </c>
      <c r="B1494" s="115" t="s">
        <v>109</v>
      </c>
      <c r="C1494" s="115" t="s">
        <v>136</v>
      </c>
      <c r="D1494" s="115" t="s">
        <v>136</v>
      </c>
      <c r="E1494" s="115" t="s">
        <v>136</v>
      </c>
      <c r="F1494" s="115" t="s">
        <v>136</v>
      </c>
      <c r="G1494" s="115" t="s">
        <v>136</v>
      </c>
      <c r="H1494" s="115" t="s">
        <v>136</v>
      </c>
      <c r="I1494" s="115" t="s">
        <v>136</v>
      </c>
      <c r="J1494" s="115" t="s">
        <v>134</v>
      </c>
      <c r="K1494" s="115" t="s">
        <v>134</v>
      </c>
      <c r="L1494" s="115" t="s">
        <v>134</v>
      </c>
      <c r="M1494" s="115" t="s">
        <v>134</v>
      </c>
      <c r="N1494" s="115" t="s">
        <v>134</v>
      </c>
      <c r="O1494" s="115" t="s">
        <v>134</v>
      </c>
    </row>
    <row r="1495" spans="1:15" x14ac:dyDescent="0.25">
      <c r="A1495" s="115">
        <v>340013</v>
      </c>
      <c r="B1495" s="115" t="s">
        <v>109</v>
      </c>
      <c r="C1495" s="115" t="s">
        <v>136</v>
      </c>
      <c r="D1495" s="115" t="s">
        <v>136</v>
      </c>
      <c r="E1495" s="115" t="s">
        <v>136</v>
      </c>
      <c r="F1495" s="115" t="s">
        <v>136</v>
      </c>
      <c r="G1495" s="115" t="s">
        <v>136</v>
      </c>
      <c r="H1495" s="115" t="s">
        <v>134</v>
      </c>
      <c r="I1495" s="115" t="s">
        <v>134</v>
      </c>
      <c r="J1495" s="115" t="s">
        <v>134</v>
      </c>
      <c r="K1495" s="115" t="s">
        <v>134</v>
      </c>
      <c r="L1495" s="115" t="s">
        <v>134</v>
      </c>
      <c r="M1495" s="115" t="s">
        <v>134</v>
      </c>
      <c r="N1495" s="115" t="s">
        <v>134</v>
      </c>
      <c r="O1495" s="115" t="s">
        <v>134</v>
      </c>
    </row>
    <row r="1496" spans="1:15" x14ac:dyDescent="0.25">
      <c r="A1496" s="115">
        <v>340027</v>
      </c>
      <c r="B1496" s="115" t="s">
        <v>109</v>
      </c>
      <c r="C1496" s="115" t="s">
        <v>136</v>
      </c>
      <c r="D1496" s="115" t="s">
        <v>136</v>
      </c>
      <c r="E1496" s="115" t="s">
        <v>136</v>
      </c>
      <c r="F1496" s="115" t="s">
        <v>136</v>
      </c>
      <c r="G1496" s="115" t="s">
        <v>136</v>
      </c>
      <c r="H1496" s="115" t="s">
        <v>136</v>
      </c>
      <c r="I1496" s="115" t="s">
        <v>136</v>
      </c>
      <c r="J1496" s="115" t="s">
        <v>134</v>
      </c>
      <c r="K1496" s="115" t="s">
        <v>134</v>
      </c>
      <c r="L1496" s="115" t="s">
        <v>134</v>
      </c>
      <c r="M1496" s="115" t="s">
        <v>134</v>
      </c>
      <c r="N1496" s="115" t="s">
        <v>134</v>
      </c>
      <c r="O1496" s="115" t="s">
        <v>134</v>
      </c>
    </row>
    <row r="1497" spans="1:15" x14ac:dyDescent="0.25">
      <c r="A1497" s="115">
        <v>340030</v>
      </c>
      <c r="B1497" s="115" t="s">
        <v>109</v>
      </c>
      <c r="C1497" s="115" t="s">
        <v>136</v>
      </c>
      <c r="D1497" s="115" t="s">
        <v>136</v>
      </c>
      <c r="E1497" s="115" t="s">
        <v>136</v>
      </c>
      <c r="F1497" s="115" t="s">
        <v>136</v>
      </c>
      <c r="G1497" s="115" t="s">
        <v>136</v>
      </c>
      <c r="H1497" s="115" t="s">
        <v>136</v>
      </c>
      <c r="I1497" s="115" t="s">
        <v>136</v>
      </c>
      <c r="J1497" s="115" t="s">
        <v>134</v>
      </c>
      <c r="K1497" s="115" t="s">
        <v>134</v>
      </c>
      <c r="L1497" s="115" t="s">
        <v>134</v>
      </c>
      <c r="M1497" s="115" t="s">
        <v>134</v>
      </c>
      <c r="N1497" s="115" t="s">
        <v>134</v>
      </c>
      <c r="O1497" s="115" t="s">
        <v>134</v>
      </c>
    </row>
    <row r="1498" spans="1:15" x14ac:dyDescent="0.25">
      <c r="A1498" s="115">
        <v>340032</v>
      </c>
      <c r="B1498" s="115" t="s">
        <v>109</v>
      </c>
      <c r="C1498" s="115" t="s">
        <v>136</v>
      </c>
      <c r="D1498" s="115" t="s">
        <v>136</v>
      </c>
      <c r="E1498" s="115" t="s">
        <v>136</v>
      </c>
      <c r="F1498" s="115" t="s">
        <v>136</v>
      </c>
      <c r="G1498" s="115" t="s">
        <v>136</v>
      </c>
      <c r="H1498" s="115" t="s">
        <v>136</v>
      </c>
      <c r="I1498" s="115" t="s">
        <v>136</v>
      </c>
      <c r="J1498" s="115" t="s">
        <v>134</v>
      </c>
      <c r="K1498" s="115" t="s">
        <v>134</v>
      </c>
      <c r="L1498" s="115" t="s">
        <v>134</v>
      </c>
      <c r="M1498" s="115" t="s">
        <v>134</v>
      </c>
      <c r="N1498" s="115" t="s">
        <v>134</v>
      </c>
      <c r="O1498" s="115" t="s">
        <v>134</v>
      </c>
    </row>
    <row r="1499" spans="1:15" x14ac:dyDescent="0.25">
      <c r="A1499" s="115">
        <v>340042</v>
      </c>
      <c r="B1499" s="115" t="s">
        <v>109</v>
      </c>
      <c r="C1499" s="115" t="s">
        <v>136</v>
      </c>
      <c r="D1499" s="115" t="s">
        <v>136</v>
      </c>
      <c r="E1499" s="115" t="s">
        <v>136</v>
      </c>
      <c r="F1499" s="115" t="s">
        <v>136</v>
      </c>
      <c r="G1499" s="115" t="s">
        <v>136</v>
      </c>
      <c r="H1499" s="115" t="s">
        <v>136</v>
      </c>
      <c r="I1499" s="115" t="s">
        <v>136</v>
      </c>
      <c r="J1499" s="115" t="s">
        <v>134</v>
      </c>
      <c r="K1499" s="115" t="s">
        <v>134</v>
      </c>
      <c r="L1499" s="115" t="s">
        <v>134</v>
      </c>
      <c r="M1499" s="115" t="s">
        <v>134</v>
      </c>
      <c r="N1499" s="115" t="s">
        <v>134</v>
      </c>
      <c r="O1499" s="115" t="s">
        <v>134</v>
      </c>
    </row>
    <row r="1500" spans="1:15" x14ac:dyDescent="0.25">
      <c r="A1500" s="115">
        <v>340049</v>
      </c>
      <c r="B1500" s="115" t="s">
        <v>109</v>
      </c>
      <c r="C1500" s="115" t="s">
        <v>136</v>
      </c>
      <c r="D1500" s="115" t="s">
        <v>136</v>
      </c>
      <c r="E1500" s="115" t="s">
        <v>136</v>
      </c>
      <c r="F1500" s="115" t="s">
        <v>136</v>
      </c>
      <c r="G1500" s="115" t="s">
        <v>136</v>
      </c>
      <c r="H1500" s="115" t="s">
        <v>136</v>
      </c>
      <c r="I1500" s="115" t="s">
        <v>136</v>
      </c>
      <c r="J1500" s="115" t="s">
        <v>134</v>
      </c>
      <c r="K1500" s="115" t="s">
        <v>134</v>
      </c>
      <c r="L1500" s="115" t="s">
        <v>134</v>
      </c>
      <c r="M1500" s="115" t="s">
        <v>134</v>
      </c>
      <c r="N1500" s="115" t="s">
        <v>134</v>
      </c>
      <c r="O1500" s="115" t="s">
        <v>134</v>
      </c>
    </row>
    <row r="1501" spans="1:15" x14ac:dyDescent="0.25">
      <c r="A1501" s="115">
        <v>340055</v>
      </c>
      <c r="B1501" s="115" t="s">
        <v>109</v>
      </c>
      <c r="C1501" s="115" t="s">
        <v>136</v>
      </c>
      <c r="D1501" s="115" t="s">
        <v>136</v>
      </c>
      <c r="E1501" s="115" t="s">
        <v>136</v>
      </c>
      <c r="F1501" s="115" t="s">
        <v>136</v>
      </c>
      <c r="G1501" s="115" t="s">
        <v>136</v>
      </c>
      <c r="H1501" s="115" t="s">
        <v>136</v>
      </c>
      <c r="I1501" s="115" t="s">
        <v>136</v>
      </c>
      <c r="J1501" s="115" t="s">
        <v>134</v>
      </c>
      <c r="K1501" s="115" t="s">
        <v>134</v>
      </c>
      <c r="L1501" s="115" t="s">
        <v>134</v>
      </c>
      <c r="M1501" s="115" t="s">
        <v>134</v>
      </c>
      <c r="N1501" s="115" t="s">
        <v>134</v>
      </c>
      <c r="O1501" s="115" t="s">
        <v>134</v>
      </c>
    </row>
    <row r="1502" spans="1:15" x14ac:dyDescent="0.25">
      <c r="A1502" s="115">
        <v>340058</v>
      </c>
      <c r="B1502" s="115" t="s">
        <v>109</v>
      </c>
      <c r="C1502" s="115" t="s">
        <v>136</v>
      </c>
      <c r="D1502" s="115" t="s">
        <v>136</v>
      </c>
      <c r="E1502" s="115" t="s">
        <v>136</v>
      </c>
      <c r="F1502" s="115" t="s">
        <v>134</v>
      </c>
      <c r="G1502" s="115" t="s">
        <v>136</v>
      </c>
      <c r="H1502" s="115" t="s">
        <v>136</v>
      </c>
      <c r="I1502" s="115" t="s">
        <v>134</v>
      </c>
      <c r="J1502" s="115" t="s">
        <v>134</v>
      </c>
      <c r="K1502" s="115" t="s">
        <v>134</v>
      </c>
      <c r="L1502" s="115" t="s">
        <v>134</v>
      </c>
      <c r="M1502" s="115" t="s">
        <v>134</v>
      </c>
      <c r="N1502" s="115" t="s">
        <v>134</v>
      </c>
      <c r="O1502" s="115" t="s">
        <v>134</v>
      </c>
    </row>
    <row r="1503" spans="1:15" x14ac:dyDescent="0.25">
      <c r="A1503" s="115">
        <v>340060</v>
      </c>
      <c r="B1503" s="115" t="s">
        <v>109</v>
      </c>
      <c r="C1503" s="115" t="s">
        <v>136</v>
      </c>
      <c r="D1503" s="115" t="s">
        <v>134</v>
      </c>
      <c r="E1503" s="115" t="s">
        <v>136</v>
      </c>
      <c r="F1503" s="115" t="s">
        <v>134</v>
      </c>
      <c r="G1503" s="115" t="s">
        <v>134</v>
      </c>
      <c r="H1503" s="115" t="s">
        <v>136</v>
      </c>
      <c r="I1503" s="115" t="s">
        <v>134</v>
      </c>
      <c r="J1503" s="115" t="s">
        <v>134</v>
      </c>
      <c r="K1503" s="115" t="s">
        <v>134</v>
      </c>
      <c r="L1503" s="115" t="s">
        <v>134</v>
      </c>
      <c r="M1503" s="115" t="s">
        <v>134</v>
      </c>
      <c r="N1503" s="115" t="s">
        <v>134</v>
      </c>
      <c r="O1503" s="115" t="s">
        <v>134</v>
      </c>
    </row>
    <row r="1504" spans="1:15" x14ac:dyDescent="0.25">
      <c r="A1504" s="115">
        <v>340076</v>
      </c>
      <c r="B1504" s="115" t="s">
        <v>109</v>
      </c>
      <c r="C1504" s="115" t="s">
        <v>136</v>
      </c>
      <c r="D1504" s="115" t="s">
        <v>136</v>
      </c>
      <c r="E1504" s="115" t="s">
        <v>136</v>
      </c>
      <c r="F1504" s="115" t="s">
        <v>136</v>
      </c>
      <c r="G1504" s="115" t="s">
        <v>136</v>
      </c>
      <c r="H1504" s="115" t="s">
        <v>136</v>
      </c>
      <c r="I1504" s="115" t="s">
        <v>136</v>
      </c>
      <c r="J1504" s="115" t="s">
        <v>134</v>
      </c>
      <c r="K1504" s="115" t="s">
        <v>134</v>
      </c>
      <c r="L1504" s="115" t="s">
        <v>134</v>
      </c>
      <c r="M1504" s="115" t="s">
        <v>134</v>
      </c>
      <c r="N1504" s="115" t="s">
        <v>134</v>
      </c>
      <c r="O1504" s="115" t="s">
        <v>134</v>
      </c>
    </row>
    <row r="1505" spans="1:15" x14ac:dyDescent="0.25">
      <c r="A1505" s="115">
        <v>340082</v>
      </c>
      <c r="B1505" s="115" t="s">
        <v>109</v>
      </c>
      <c r="C1505" s="115" t="s">
        <v>136</v>
      </c>
      <c r="D1505" s="115" t="s">
        <v>136</v>
      </c>
      <c r="E1505" s="115" t="s">
        <v>136</v>
      </c>
      <c r="F1505" s="115" t="s">
        <v>136</v>
      </c>
      <c r="G1505" s="115" t="s">
        <v>136</v>
      </c>
      <c r="H1505" s="115" t="s">
        <v>136</v>
      </c>
      <c r="I1505" s="115" t="s">
        <v>136</v>
      </c>
      <c r="J1505" s="115" t="s">
        <v>134</v>
      </c>
      <c r="K1505" s="115" t="s">
        <v>134</v>
      </c>
      <c r="L1505" s="115" t="s">
        <v>134</v>
      </c>
      <c r="M1505" s="115" t="s">
        <v>134</v>
      </c>
      <c r="N1505" s="115" t="s">
        <v>134</v>
      </c>
      <c r="O1505" s="115" t="s">
        <v>134</v>
      </c>
    </row>
    <row r="1506" spans="1:15" x14ac:dyDescent="0.25">
      <c r="A1506" s="115">
        <v>340091</v>
      </c>
      <c r="B1506" s="115" t="s">
        <v>109</v>
      </c>
      <c r="C1506" s="115" t="s">
        <v>136</v>
      </c>
      <c r="D1506" s="115" t="s">
        <v>136</v>
      </c>
      <c r="E1506" s="115" t="s">
        <v>136</v>
      </c>
      <c r="F1506" s="115" t="s">
        <v>136</v>
      </c>
      <c r="G1506" s="115" t="s">
        <v>136</v>
      </c>
      <c r="H1506" s="115" t="s">
        <v>136</v>
      </c>
      <c r="I1506" s="115" t="s">
        <v>136</v>
      </c>
      <c r="J1506" s="115" t="s">
        <v>134</v>
      </c>
      <c r="K1506" s="115" t="s">
        <v>134</v>
      </c>
      <c r="L1506" s="115" t="s">
        <v>134</v>
      </c>
      <c r="M1506" s="115" t="s">
        <v>134</v>
      </c>
      <c r="N1506" s="115" t="s">
        <v>134</v>
      </c>
      <c r="O1506" s="115" t="s">
        <v>134</v>
      </c>
    </row>
    <row r="1507" spans="1:15" x14ac:dyDescent="0.25">
      <c r="A1507" s="115">
        <v>340101</v>
      </c>
      <c r="B1507" s="115" t="s">
        <v>109</v>
      </c>
      <c r="C1507" s="115" t="s">
        <v>136</v>
      </c>
      <c r="D1507" s="115" t="s">
        <v>136</v>
      </c>
      <c r="E1507" s="115" t="s">
        <v>136</v>
      </c>
      <c r="F1507" s="115" t="s">
        <v>136</v>
      </c>
      <c r="G1507" s="115" t="s">
        <v>136</v>
      </c>
      <c r="H1507" s="115" t="s">
        <v>136</v>
      </c>
      <c r="I1507" s="115" t="s">
        <v>136</v>
      </c>
      <c r="J1507" s="115" t="s">
        <v>134</v>
      </c>
      <c r="K1507" s="115" t="s">
        <v>134</v>
      </c>
      <c r="L1507" s="115" t="s">
        <v>134</v>
      </c>
      <c r="M1507" s="115" t="s">
        <v>134</v>
      </c>
      <c r="N1507" s="115" t="s">
        <v>134</v>
      </c>
      <c r="O1507" s="115" t="s">
        <v>134</v>
      </c>
    </row>
    <row r="1508" spans="1:15" x14ac:dyDescent="0.25">
      <c r="A1508" s="115">
        <v>340107</v>
      </c>
      <c r="B1508" s="115" t="s">
        <v>109</v>
      </c>
      <c r="C1508" s="115" t="s">
        <v>136</v>
      </c>
      <c r="D1508" s="115" t="s">
        <v>136</v>
      </c>
      <c r="E1508" s="115" t="s">
        <v>136</v>
      </c>
      <c r="F1508" s="115" t="s">
        <v>136</v>
      </c>
      <c r="G1508" s="115" t="s">
        <v>136</v>
      </c>
      <c r="H1508" s="115" t="s">
        <v>136</v>
      </c>
      <c r="I1508" s="115" t="s">
        <v>136</v>
      </c>
      <c r="J1508" s="115" t="s">
        <v>134</v>
      </c>
      <c r="K1508" s="115" t="s">
        <v>134</v>
      </c>
      <c r="L1508" s="115" t="s">
        <v>134</v>
      </c>
      <c r="M1508" s="115" t="s">
        <v>134</v>
      </c>
      <c r="N1508" s="115" t="s">
        <v>134</v>
      </c>
      <c r="O1508" s="115" t="s">
        <v>134</v>
      </c>
    </row>
    <row r="1509" spans="1:15" x14ac:dyDescent="0.25">
      <c r="A1509" s="115">
        <v>340109</v>
      </c>
      <c r="B1509" s="115" t="s">
        <v>109</v>
      </c>
      <c r="C1509" s="115" t="s">
        <v>136</v>
      </c>
      <c r="D1509" s="115" t="s">
        <v>134</v>
      </c>
      <c r="E1509" s="115" t="s">
        <v>136</v>
      </c>
      <c r="F1509" s="115" t="s">
        <v>134</v>
      </c>
      <c r="G1509" s="115" t="s">
        <v>134</v>
      </c>
      <c r="H1509" s="115" t="s">
        <v>136</v>
      </c>
      <c r="I1509" s="115" t="s">
        <v>136</v>
      </c>
      <c r="J1509" s="115" t="s">
        <v>134</v>
      </c>
      <c r="K1509" s="115" t="s">
        <v>134</v>
      </c>
      <c r="L1509" s="115" t="s">
        <v>134</v>
      </c>
      <c r="M1509" s="115" t="s">
        <v>134</v>
      </c>
      <c r="N1509" s="115" t="s">
        <v>134</v>
      </c>
      <c r="O1509" s="115" t="s">
        <v>134</v>
      </c>
    </row>
    <row r="1510" spans="1:15" x14ac:dyDescent="0.25">
      <c r="A1510" s="115">
        <v>340114</v>
      </c>
      <c r="B1510" s="115" t="s">
        <v>109</v>
      </c>
      <c r="C1510" s="115" t="s">
        <v>136</v>
      </c>
      <c r="D1510" s="115" t="s">
        <v>136</v>
      </c>
      <c r="E1510" s="115" t="s">
        <v>136</v>
      </c>
      <c r="F1510" s="115" t="s">
        <v>136</v>
      </c>
      <c r="G1510" s="115" t="s">
        <v>136</v>
      </c>
      <c r="H1510" s="115" t="s">
        <v>136</v>
      </c>
      <c r="I1510" s="115" t="s">
        <v>136</v>
      </c>
      <c r="J1510" s="115" t="s">
        <v>134</v>
      </c>
      <c r="K1510" s="115" t="s">
        <v>134</v>
      </c>
      <c r="L1510" s="115" t="s">
        <v>134</v>
      </c>
      <c r="M1510" s="115" t="s">
        <v>134</v>
      </c>
      <c r="N1510" s="115" t="s">
        <v>134</v>
      </c>
      <c r="O1510" s="115" t="s">
        <v>134</v>
      </c>
    </row>
    <row r="1511" spans="1:15" x14ac:dyDescent="0.25">
      <c r="A1511" s="115">
        <v>337369</v>
      </c>
      <c r="B1511" s="115" t="s">
        <v>109</v>
      </c>
      <c r="C1511" s="115" t="s">
        <v>136</v>
      </c>
      <c r="D1511" s="115" t="s">
        <v>136</v>
      </c>
      <c r="E1511" s="115" t="s">
        <v>136</v>
      </c>
      <c r="F1511" s="115" t="s">
        <v>136</v>
      </c>
      <c r="G1511" s="115" t="s">
        <v>136</v>
      </c>
      <c r="H1511" s="115" t="s">
        <v>136</v>
      </c>
      <c r="I1511" s="115" t="s">
        <v>136</v>
      </c>
      <c r="J1511" s="115" t="s">
        <v>134</v>
      </c>
      <c r="K1511" s="115" t="s">
        <v>134</v>
      </c>
      <c r="L1511" s="115" t="s">
        <v>134</v>
      </c>
      <c r="M1511" s="115" t="s">
        <v>134</v>
      </c>
      <c r="N1511" s="115" t="s">
        <v>134</v>
      </c>
      <c r="O1511" s="115" t="s">
        <v>134</v>
      </c>
    </row>
    <row r="1512" spans="1:15" x14ac:dyDescent="0.25">
      <c r="A1512" s="115">
        <v>337626</v>
      </c>
      <c r="B1512" s="115" t="s">
        <v>109</v>
      </c>
      <c r="C1512" s="115" t="s">
        <v>134</v>
      </c>
      <c r="D1512" s="115" t="s">
        <v>134</v>
      </c>
      <c r="F1512" s="115" t="s">
        <v>134</v>
      </c>
      <c r="G1512" s="115" t="s">
        <v>134</v>
      </c>
      <c r="K1512" s="115" t="s">
        <v>134</v>
      </c>
      <c r="L1512" s="115" t="s">
        <v>134</v>
      </c>
      <c r="M1512" s="115" t="s">
        <v>134</v>
      </c>
      <c r="O1512" s="115" t="s">
        <v>134</v>
      </c>
    </row>
    <row r="1513" spans="1:15" x14ac:dyDescent="0.25">
      <c r="A1513" s="115">
        <v>339694</v>
      </c>
      <c r="B1513" s="115" t="s">
        <v>109</v>
      </c>
      <c r="F1513" s="115" t="s">
        <v>136</v>
      </c>
      <c r="K1513" s="115" t="s">
        <v>136</v>
      </c>
      <c r="L1513" s="115" t="s">
        <v>134</v>
      </c>
      <c r="M1513" s="115" t="s">
        <v>134</v>
      </c>
      <c r="O1513" s="115" t="s">
        <v>134</v>
      </c>
    </row>
    <row r="1514" spans="1:15" x14ac:dyDescent="0.25">
      <c r="A1514" s="115">
        <v>338641</v>
      </c>
      <c r="B1514" s="115" t="s">
        <v>109</v>
      </c>
      <c r="C1514" s="115" t="s">
        <v>136</v>
      </c>
      <c r="D1514" s="115" t="s">
        <v>136</v>
      </c>
      <c r="E1514" s="115" t="s">
        <v>136</v>
      </c>
      <c r="F1514" s="115" t="s">
        <v>136</v>
      </c>
      <c r="G1514" s="115" t="s">
        <v>136</v>
      </c>
      <c r="I1514" s="115" t="s">
        <v>136</v>
      </c>
      <c r="J1514" s="115" t="s">
        <v>134</v>
      </c>
      <c r="K1514" s="115" t="s">
        <v>134</v>
      </c>
      <c r="L1514" s="115" t="s">
        <v>134</v>
      </c>
      <c r="M1514" s="115" t="s">
        <v>134</v>
      </c>
      <c r="N1514" s="115" t="s">
        <v>134</v>
      </c>
      <c r="O1514" s="115" t="s">
        <v>134</v>
      </c>
    </row>
    <row r="1515" spans="1:15" x14ac:dyDescent="0.25">
      <c r="A1515" s="115">
        <v>339726</v>
      </c>
      <c r="B1515" s="115" t="s">
        <v>109</v>
      </c>
      <c r="J1515" s="115" t="s">
        <v>134</v>
      </c>
      <c r="L1515" s="115" t="s">
        <v>134</v>
      </c>
      <c r="M1515" s="115" t="s">
        <v>134</v>
      </c>
      <c r="N1515" s="115" t="s">
        <v>134</v>
      </c>
      <c r="O1515" s="115" t="s">
        <v>134</v>
      </c>
    </row>
    <row r="1516" spans="1:15" x14ac:dyDescent="0.25">
      <c r="A1516" s="115">
        <v>339849</v>
      </c>
      <c r="B1516" s="115" t="s">
        <v>109</v>
      </c>
      <c r="F1516" s="115" t="s">
        <v>137</v>
      </c>
      <c r="H1516" s="115" t="s">
        <v>134</v>
      </c>
      <c r="I1516" s="115" t="s">
        <v>136</v>
      </c>
      <c r="J1516" s="115" t="s">
        <v>134</v>
      </c>
      <c r="K1516" s="115" t="s">
        <v>136</v>
      </c>
      <c r="O1516" s="115" t="s">
        <v>134</v>
      </c>
    </row>
    <row r="1517" spans="1:15" x14ac:dyDescent="0.25">
      <c r="A1517" s="115">
        <v>339247</v>
      </c>
      <c r="B1517" s="115" t="s">
        <v>109</v>
      </c>
      <c r="E1517" s="115" t="s">
        <v>137</v>
      </c>
      <c r="F1517" s="115" t="s">
        <v>137</v>
      </c>
      <c r="H1517" s="115" t="s">
        <v>137</v>
      </c>
      <c r="I1517" s="115" t="s">
        <v>137</v>
      </c>
      <c r="J1517" s="115" t="s">
        <v>137</v>
      </c>
      <c r="K1517" s="115" t="s">
        <v>136</v>
      </c>
      <c r="N1517" s="115" t="s">
        <v>136</v>
      </c>
      <c r="O1517" s="115" t="s">
        <v>134</v>
      </c>
    </row>
    <row r="1518" spans="1:15" x14ac:dyDescent="0.25">
      <c r="A1518" s="115">
        <v>340044</v>
      </c>
      <c r="B1518" s="115" t="s">
        <v>109</v>
      </c>
      <c r="D1518" s="115" t="s">
        <v>134</v>
      </c>
      <c r="F1518" s="115" t="s">
        <v>134</v>
      </c>
      <c r="H1518" s="115" t="s">
        <v>134</v>
      </c>
      <c r="I1518" s="115" t="s">
        <v>134</v>
      </c>
      <c r="J1518" s="115" t="s">
        <v>134</v>
      </c>
      <c r="K1518" s="115" t="s">
        <v>134</v>
      </c>
      <c r="L1518" s="115" t="s">
        <v>134</v>
      </c>
      <c r="M1518" s="115" t="s">
        <v>134</v>
      </c>
      <c r="N1518" s="115" t="s">
        <v>134</v>
      </c>
      <c r="O1518" s="115" t="s">
        <v>134</v>
      </c>
    </row>
    <row r="1519" spans="1:15" x14ac:dyDescent="0.25">
      <c r="A1519" s="115">
        <v>339789</v>
      </c>
      <c r="B1519" s="115" t="s">
        <v>109</v>
      </c>
      <c r="D1519" s="115" t="s">
        <v>137</v>
      </c>
      <c r="E1519" s="115" t="s">
        <v>137</v>
      </c>
      <c r="F1519" s="115" t="s">
        <v>137</v>
      </c>
      <c r="G1519" s="115" t="s">
        <v>137</v>
      </c>
      <c r="I1519" s="115" t="s">
        <v>136</v>
      </c>
      <c r="J1519" s="115" t="s">
        <v>134</v>
      </c>
      <c r="K1519" s="115" t="s">
        <v>136</v>
      </c>
      <c r="M1519" s="115" t="s">
        <v>134</v>
      </c>
      <c r="N1519" s="115" t="s">
        <v>134</v>
      </c>
      <c r="O1519" s="115" t="s">
        <v>136</v>
      </c>
    </row>
    <row r="1520" spans="1:15" x14ac:dyDescent="0.25">
      <c r="A1520" s="115">
        <v>339453</v>
      </c>
      <c r="B1520" s="115" t="s">
        <v>109</v>
      </c>
      <c r="D1520" s="115" t="s">
        <v>137</v>
      </c>
      <c r="G1520" s="115" t="s">
        <v>137</v>
      </c>
      <c r="H1520" s="115" t="s">
        <v>137</v>
      </c>
      <c r="I1520" s="115" t="s">
        <v>137</v>
      </c>
      <c r="J1520" s="115" t="s">
        <v>136</v>
      </c>
      <c r="K1520" s="115" t="s">
        <v>136</v>
      </c>
      <c r="L1520" s="115" t="s">
        <v>136</v>
      </c>
      <c r="N1520" s="115" t="s">
        <v>136</v>
      </c>
      <c r="O1520" s="115" t="s">
        <v>136</v>
      </c>
    </row>
    <row r="1521" spans="1:15" x14ac:dyDescent="0.25">
      <c r="A1521" s="115">
        <v>339918</v>
      </c>
      <c r="B1521" s="115" t="s">
        <v>109</v>
      </c>
      <c r="E1521" s="115" t="s">
        <v>137</v>
      </c>
      <c r="F1521" s="115" t="s">
        <v>137</v>
      </c>
      <c r="G1521" s="115" t="s">
        <v>136</v>
      </c>
      <c r="J1521" s="115" t="s">
        <v>136</v>
      </c>
      <c r="K1521" s="115" t="s">
        <v>136</v>
      </c>
      <c r="L1521" s="115" t="s">
        <v>136</v>
      </c>
      <c r="M1521" s="115" t="s">
        <v>136</v>
      </c>
      <c r="N1521" s="115" t="s">
        <v>136</v>
      </c>
      <c r="O1521" s="115" t="s">
        <v>136</v>
      </c>
    </row>
    <row r="1522" spans="1:15" x14ac:dyDescent="0.25">
      <c r="A1522" s="115">
        <v>339852</v>
      </c>
      <c r="B1522" s="115" t="s">
        <v>109</v>
      </c>
      <c r="D1522" s="115" t="s">
        <v>136</v>
      </c>
      <c r="F1522" s="115" t="s">
        <v>137</v>
      </c>
      <c r="J1522" s="115" t="s">
        <v>136</v>
      </c>
      <c r="K1522" s="115" t="s">
        <v>136</v>
      </c>
      <c r="L1522" s="115" t="s">
        <v>136</v>
      </c>
      <c r="O1522" s="115" t="s">
        <v>136</v>
      </c>
    </row>
    <row r="1523" spans="1:15" x14ac:dyDescent="0.25">
      <c r="A1523" s="115">
        <v>339027</v>
      </c>
      <c r="B1523" s="115" t="s">
        <v>109</v>
      </c>
      <c r="F1523" s="115" t="s">
        <v>137</v>
      </c>
      <c r="G1523" s="115" t="s">
        <v>137</v>
      </c>
      <c r="J1523" s="115" t="s">
        <v>136</v>
      </c>
      <c r="K1523" s="115" t="s">
        <v>136</v>
      </c>
      <c r="L1523" s="115" t="s">
        <v>136</v>
      </c>
      <c r="O1523" s="115" t="s">
        <v>136</v>
      </c>
    </row>
    <row r="1524" spans="1:15" x14ac:dyDescent="0.25">
      <c r="A1524" s="115">
        <v>339458</v>
      </c>
      <c r="B1524" s="115" t="s">
        <v>109</v>
      </c>
      <c r="F1524" s="115" t="s">
        <v>137</v>
      </c>
      <c r="G1524" s="115" t="s">
        <v>137</v>
      </c>
      <c r="I1524" s="115" t="s">
        <v>137</v>
      </c>
      <c r="J1524" s="115" t="s">
        <v>137</v>
      </c>
      <c r="K1524" s="115" t="s">
        <v>137</v>
      </c>
      <c r="L1524" s="115" t="s">
        <v>137</v>
      </c>
      <c r="M1524" s="115" t="s">
        <v>137</v>
      </c>
      <c r="N1524" s="115" t="s">
        <v>136</v>
      </c>
      <c r="O1524" s="115" t="s">
        <v>136</v>
      </c>
    </row>
    <row r="1525" spans="1:15" x14ac:dyDescent="0.25">
      <c r="A1525" s="115">
        <v>339848</v>
      </c>
      <c r="B1525" s="115" t="s">
        <v>109</v>
      </c>
      <c r="D1525" s="115" t="s">
        <v>137</v>
      </c>
      <c r="E1525" s="115" t="s">
        <v>137</v>
      </c>
      <c r="F1525" s="115" t="s">
        <v>136</v>
      </c>
      <c r="G1525" s="115" t="s">
        <v>137</v>
      </c>
      <c r="H1525" s="115" t="s">
        <v>136</v>
      </c>
      <c r="I1525" s="115" t="s">
        <v>136</v>
      </c>
      <c r="J1525" s="115" t="s">
        <v>136</v>
      </c>
      <c r="K1525" s="115" t="s">
        <v>136</v>
      </c>
      <c r="L1525" s="115" t="s">
        <v>136</v>
      </c>
      <c r="N1525" s="115" t="s">
        <v>136</v>
      </c>
      <c r="O1525" s="115" t="s">
        <v>136</v>
      </c>
    </row>
    <row r="1526" spans="1:15" x14ac:dyDescent="0.25">
      <c r="A1526" s="115">
        <v>340105</v>
      </c>
      <c r="B1526" s="115" t="s">
        <v>109</v>
      </c>
      <c r="D1526" s="115" t="s">
        <v>137</v>
      </c>
      <c r="E1526" s="115" t="s">
        <v>137</v>
      </c>
      <c r="F1526" s="115" t="s">
        <v>137</v>
      </c>
      <c r="J1526" s="115" t="s">
        <v>136</v>
      </c>
      <c r="K1526" s="115" t="s">
        <v>136</v>
      </c>
      <c r="L1526" s="115" t="s">
        <v>136</v>
      </c>
      <c r="M1526" s="115" t="s">
        <v>136</v>
      </c>
      <c r="N1526" s="115" t="s">
        <v>136</v>
      </c>
      <c r="O1526" s="115" t="s">
        <v>136</v>
      </c>
    </row>
    <row r="1527" spans="1:15" x14ac:dyDescent="0.25">
      <c r="A1527" s="115">
        <v>339681</v>
      </c>
      <c r="B1527" s="115" t="s">
        <v>109</v>
      </c>
      <c r="D1527" s="115" t="s">
        <v>137</v>
      </c>
      <c r="E1527" s="115" t="s">
        <v>137</v>
      </c>
      <c r="F1527" s="115" t="s">
        <v>137</v>
      </c>
      <c r="G1527" s="115" t="s">
        <v>137</v>
      </c>
      <c r="H1527" s="115" t="s">
        <v>137</v>
      </c>
      <c r="I1527" s="115" t="s">
        <v>137</v>
      </c>
      <c r="J1527" s="115" t="s">
        <v>136</v>
      </c>
      <c r="K1527" s="115" t="s">
        <v>136</v>
      </c>
      <c r="L1527" s="115" t="s">
        <v>136</v>
      </c>
      <c r="N1527" s="115" t="s">
        <v>136</v>
      </c>
      <c r="O1527" s="115" t="s">
        <v>136</v>
      </c>
    </row>
    <row r="1528" spans="1:15" x14ac:dyDescent="0.25">
      <c r="A1528" s="115">
        <v>339728</v>
      </c>
      <c r="B1528" s="115" t="s">
        <v>109</v>
      </c>
      <c r="C1528" s="115" t="s">
        <v>137</v>
      </c>
      <c r="D1528" s="115" t="s">
        <v>137</v>
      </c>
      <c r="E1528" s="115" t="s">
        <v>137</v>
      </c>
      <c r="F1528" s="115" t="s">
        <v>137</v>
      </c>
      <c r="G1528" s="115" t="s">
        <v>137</v>
      </c>
      <c r="H1528" s="115" t="s">
        <v>137</v>
      </c>
      <c r="I1528" s="115" t="s">
        <v>137</v>
      </c>
      <c r="J1528" s="115" t="s">
        <v>136</v>
      </c>
      <c r="K1528" s="115" t="s">
        <v>136</v>
      </c>
      <c r="L1528" s="115" t="s">
        <v>136</v>
      </c>
      <c r="M1528" s="115" t="s">
        <v>136</v>
      </c>
      <c r="N1528" s="115" t="s">
        <v>136</v>
      </c>
      <c r="O1528" s="115" t="s">
        <v>136</v>
      </c>
    </row>
    <row r="1529" spans="1:15" x14ac:dyDescent="0.25">
      <c r="A1529" s="115">
        <v>339891</v>
      </c>
      <c r="B1529" s="115" t="s">
        <v>109</v>
      </c>
      <c r="C1529" s="115" t="s">
        <v>136</v>
      </c>
      <c r="D1529" s="115" t="s">
        <v>136</v>
      </c>
      <c r="E1529" s="115" t="s">
        <v>136</v>
      </c>
      <c r="F1529" s="115" t="s">
        <v>136</v>
      </c>
      <c r="G1529" s="115" t="s">
        <v>136</v>
      </c>
      <c r="H1529" s="115" t="s">
        <v>136</v>
      </c>
      <c r="I1529" s="115" t="s">
        <v>136</v>
      </c>
      <c r="J1529" s="115" t="s">
        <v>136</v>
      </c>
      <c r="K1529" s="115" t="s">
        <v>136</v>
      </c>
      <c r="L1529" s="115" t="s">
        <v>136</v>
      </c>
      <c r="M1529" s="115" t="s">
        <v>136</v>
      </c>
      <c r="N1529" s="115" t="s">
        <v>136</v>
      </c>
      <c r="O1529" s="115" t="s">
        <v>136</v>
      </c>
    </row>
    <row r="1530" spans="1:15" x14ac:dyDescent="0.25">
      <c r="A1530" s="115">
        <v>339914</v>
      </c>
      <c r="B1530" s="115" t="s">
        <v>109</v>
      </c>
      <c r="F1530" s="115" t="s">
        <v>137</v>
      </c>
      <c r="G1530" s="115" t="s">
        <v>137</v>
      </c>
      <c r="H1530" s="115" t="s">
        <v>137</v>
      </c>
      <c r="J1530" s="115" t="s">
        <v>136</v>
      </c>
      <c r="K1530" s="115" t="s">
        <v>136</v>
      </c>
      <c r="L1530" s="115" t="s">
        <v>136</v>
      </c>
      <c r="M1530" s="115" t="s">
        <v>136</v>
      </c>
      <c r="O1530" s="115" t="s">
        <v>136</v>
      </c>
    </row>
    <row r="1531" spans="1:15" x14ac:dyDescent="0.25">
      <c r="A1531" s="115">
        <v>339890</v>
      </c>
      <c r="B1531" s="115" t="s">
        <v>109</v>
      </c>
      <c r="C1531" s="115" t="s">
        <v>136</v>
      </c>
      <c r="D1531" s="115" t="s">
        <v>137</v>
      </c>
      <c r="E1531" s="115" t="s">
        <v>137</v>
      </c>
      <c r="F1531" s="115" t="s">
        <v>136</v>
      </c>
      <c r="I1531" s="115" t="s">
        <v>137</v>
      </c>
      <c r="K1531" s="115" t="s">
        <v>136</v>
      </c>
      <c r="L1531" s="115" t="s">
        <v>136</v>
      </c>
      <c r="M1531" s="115" t="s">
        <v>134</v>
      </c>
      <c r="N1531" s="115" t="s">
        <v>136</v>
      </c>
      <c r="O1531" s="115" t="s">
        <v>136</v>
      </c>
    </row>
    <row r="1532" spans="1:15" x14ac:dyDescent="0.25">
      <c r="A1532" s="115">
        <v>338558</v>
      </c>
      <c r="B1532" s="115" t="s">
        <v>109</v>
      </c>
      <c r="E1532" s="115" t="s">
        <v>137</v>
      </c>
      <c r="F1532" s="115" t="s">
        <v>137</v>
      </c>
      <c r="G1532" s="115" t="s">
        <v>137</v>
      </c>
      <c r="H1532" s="115" t="s">
        <v>137</v>
      </c>
      <c r="I1532" s="115" t="s">
        <v>136</v>
      </c>
      <c r="K1532" s="115" t="s">
        <v>134</v>
      </c>
      <c r="L1532" s="115" t="s">
        <v>137</v>
      </c>
      <c r="M1532" s="115" t="s">
        <v>137</v>
      </c>
      <c r="N1532" s="115" t="s">
        <v>136</v>
      </c>
      <c r="O1532" s="115" t="s">
        <v>136</v>
      </c>
    </row>
    <row r="1533" spans="1:15" x14ac:dyDescent="0.25">
      <c r="A1533" s="115">
        <v>340054</v>
      </c>
      <c r="B1533" s="115" t="s">
        <v>109</v>
      </c>
      <c r="D1533" s="115" t="s">
        <v>136</v>
      </c>
      <c r="F1533" s="115" t="s">
        <v>137</v>
      </c>
      <c r="G1533" s="115" t="s">
        <v>137</v>
      </c>
      <c r="H1533" s="115" t="s">
        <v>136</v>
      </c>
      <c r="I1533" s="115" t="s">
        <v>136</v>
      </c>
      <c r="J1533" s="115" t="s">
        <v>136</v>
      </c>
      <c r="K1533" s="115" t="s">
        <v>136</v>
      </c>
      <c r="N1533" s="115" t="s">
        <v>136</v>
      </c>
      <c r="O1533" s="115" t="s">
        <v>136</v>
      </c>
    </row>
    <row r="1534" spans="1:15" x14ac:dyDescent="0.25">
      <c r="A1534" s="115">
        <v>339309</v>
      </c>
      <c r="B1534" s="115" t="s">
        <v>109</v>
      </c>
      <c r="C1534" s="115" t="s">
        <v>137</v>
      </c>
      <c r="D1534" s="115" t="s">
        <v>137</v>
      </c>
      <c r="E1534" s="115" t="s">
        <v>137</v>
      </c>
      <c r="F1534" s="115" t="s">
        <v>137</v>
      </c>
      <c r="G1534" s="115" t="s">
        <v>137</v>
      </c>
      <c r="H1534" s="115" t="s">
        <v>137</v>
      </c>
      <c r="I1534" s="115" t="s">
        <v>137</v>
      </c>
      <c r="J1534" s="115" t="s">
        <v>136</v>
      </c>
      <c r="K1534" s="115" t="s">
        <v>136</v>
      </c>
      <c r="L1534" s="115" t="s">
        <v>136</v>
      </c>
      <c r="M1534" s="115" t="s">
        <v>136</v>
      </c>
      <c r="N1534" s="115" t="s">
        <v>136</v>
      </c>
      <c r="O1534" s="115" t="s">
        <v>136</v>
      </c>
    </row>
    <row r="1535" spans="1:15" x14ac:dyDescent="0.25">
      <c r="A1535" s="115">
        <v>339661</v>
      </c>
      <c r="B1535" s="115" t="s">
        <v>109</v>
      </c>
      <c r="D1535" s="115" t="s">
        <v>137</v>
      </c>
      <c r="E1535" s="115" t="s">
        <v>136</v>
      </c>
      <c r="F1535" s="115" t="s">
        <v>136</v>
      </c>
      <c r="G1535" s="115" t="s">
        <v>136</v>
      </c>
      <c r="J1535" s="115" t="s">
        <v>136</v>
      </c>
      <c r="K1535" s="115" t="s">
        <v>136</v>
      </c>
      <c r="L1535" s="115" t="s">
        <v>136</v>
      </c>
      <c r="M1535" s="115" t="s">
        <v>136</v>
      </c>
      <c r="N1535" s="115" t="s">
        <v>136</v>
      </c>
      <c r="O1535" s="115" t="s">
        <v>136</v>
      </c>
    </row>
    <row r="1536" spans="1:15" x14ac:dyDescent="0.25">
      <c r="A1536" s="115">
        <v>339730</v>
      </c>
      <c r="B1536" s="115" t="s">
        <v>109</v>
      </c>
      <c r="F1536" s="115" t="s">
        <v>137</v>
      </c>
      <c r="I1536" s="115" t="s">
        <v>137</v>
      </c>
      <c r="K1536" s="115" t="s">
        <v>134</v>
      </c>
      <c r="M1536" s="115" t="s">
        <v>136</v>
      </c>
      <c r="N1536" s="115" t="s">
        <v>134</v>
      </c>
      <c r="O1536" s="115" t="s">
        <v>136</v>
      </c>
    </row>
    <row r="1537" spans="1:15" x14ac:dyDescent="0.25">
      <c r="A1537" s="115">
        <v>339748</v>
      </c>
      <c r="B1537" s="115" t="s">
        <v>109</v>
      </c>
      <c r="D1537" s="115" t="s">
        <v>137</v>
      </c>
      <c r="F1537" s="115" t="s">
        <v>137</v>
      </c>
      <c r="G1537" s="115" t="s">
        <v>137</v>
      </c>
      <c r="H1537" s="115" t="s">
        <v>137</v>
      </c>
      <c r="I1537" s="115" t="s">
        <v>137</v>
      </c>
      <c r="J1537" s="115" t="s">
        <v>136</v>
      </c>
      <c r="K1537" s="115" t="s">
        <v>136</v>
      </c>
      <c r="L1537" s="115" t="s">
        <v>136</v>
      </c>
      <c r="N1537" s="115" t="s">
        <v>136</v>
      </c>
      <c r="O1537" s="115" t="s">
        <v>136</v>
      </c>
    </row>
    <row r="1538" spans="1:15" x14ac:dyDescent="0.25">
      <c r="A1538" s="115">
        <v>339786</v>
      </c>
      <c r="B1538" s="115" t="s">
        <v>109</v>
      </c>
      <c r="C1538" s="115" t="s">
        <v>137</v>
      </c>
      <c r="D1538" s="115" t="s">
        <v>137</v>
      </c>
      <c r="E1538" s="115" t="s">
        <v>137</v>
      </c>
      <c r="F1538" s="115" t="s">
        <v>137</v>
      </c>
      <c r="G1538" s="115" t="s">
        <v>137</v>
      </c>
      <c r="I1538" s="115" t="s">
        <v>137</v>
      </c>
      <c r="J1538" s="115" t="s">
        <v>136</v>
      </c>
      <c r="K1538" s="115" t="s">
        <v>136</v>
      </c>
      <c r="L1538" s="115" t="s">
        <v>136</v>
      </c>
      <c r="M1538" s="115" t="s">
        <v>136</v>
      </c>
      <c r="N1538" s="115" t="s">
        <v>136</v>
      </c>
      <c r="O1538" s="115" t="s">
        <v>136</v>
      </c>
    </row>
    <row r="1539" spans="1:15" x14ac:dyDescent="0.25">
      <c r="A1539" s="115">
        <v>339953</v>
      </c>
      <c r="B1539" s="115" t="s">
        <v>109</v>
      </c>
      <c r="D1539" s="115" t="s">
        <v>136</v>
      </c>
      <c r="F1539" s="115" t="s">
        <v>137</v>
      </c>
      <c r="G1539" s="115" t="s">
        <v>136</v>
      </c>
      <c r="I1539" s="115" t="s">
        <v>137</v>
      </c>
      <c r="J1539" s="115" t="s">
        <v>136</v>
      </c>
      <c r="K1539" s="115" t="s">
        <v>136</v>
      </c>
      <c r="N1539" s="115" t="s">
        <v>136</v>
      </c>
      <c r="O1539" s="115" t="s">
        <v>136</v>
      </c>
    </row>
    <row r="1540" spans="1:15" x14ac:dyDescent="0.25">
      <c r="A1540" s="115">
        <v>339975</v>
      </c>
      <c r="B1540" s="115" t="s">
        <v>109</v>
      </c>
      <c r="E1540" s="115" t="s">
        <v>136</v>
      </c>
      <c r="F1540" s="115" t="s">
        <v>137</v>
      </c>
      <c r="G1540" s="115" t="s">
        <v>136</v>
      </c>
      <c r="H1540" s="115" t="s">
        <v>136</v>
      </c>
      <c r="J1540" s="115" t="s">
        <v>136</v>
      </c>
      <c r="K1540" s="115" t="s">
        <v>136</v>
      </c>
      <c r="L1540" s="115" t="s">
        <v>136</v>
      </c>
      <c r="M1540" s="115" t="s">
        <v>136</v>
      </c>
      <c r="N1540" s="115" t="s">
        <v>136</v>
      </c>
      <c r="O1540" s="115" t="s">
        <v>136</v>
      </c>
    </row>
    <row r="1541" spans="1:15" x14ac:dyDescent="0.25">
      <c r="A1541" s="115">
        <v>340088</v>
      </c>
      <c r="B1541" s="115" t="s">
        <v>109</v>
      </c>
      <c r="C1541" s="115" t="s">
        <v>137</v>
      </c>
      <c r="D1541" s="115" t="s">
        <v>137</v>
      </c>
      <c r="E1541" s="115" t="s">
        <v>137</v>
      </c>
      <c r="F1541" s="115" t="s">
        <v>137</v>
      </c>
      <c r="G1541" s="115" t="s">
        <v>137</v>
      </c>
      <c r="H1541" s="115" t="s">
        <v>137</v>
      </c>
      <c r="I1541" s="115" t="s">
        <v>136</v>
      </c>
      <c r="J1541" s="115" t="s">
        <v>136</v>
      </c>
      <c r="K1541" s="115" t="s">
        <v>136</v>
      </c>
      <c r="L1541" s="115" t="s">
        <v>136</v>
      </c>
      <c r="M1541" s="115" t="s">
        <v>136</v>
      </c>
      <c r="N1541" s="115" t="s">
        <v>134</v>
      </c>
      <c r="O1541" s="115" t="s">
        <v>136</v>
      </c>
    </row>
    <row r="1542" spans="1:15" x14ac:dyDescent="0.25">
      <c r="A1542" s="115">
        <v>339696</v>
      </c>
      <c r="B1542" s="115" t="s">
        <v>109</v>
      </c>
      <c r="G1542" s="115" t="s">
        <v>137</v>
      </c>
      <c r="J1542" s="115" t="s">
        <v>136</v>
      </c>
      <c r="K1542" s="115" t="s">
        <v>136</v>
      </c>
      <c r="L1542" s="115" t="s">
        <v>136</v>
      </c>
      <c r="M1542" s="115" t="s">
        <v>136</v>
      </c>
      <c r="O1542" s="115" t="s">
        <v>136</v>
      </c>
    </row>
    <row r="1543" spans="1:15" x14ac:dyDescent="0.25">
      <c r="A1543" s="115">
        <v>339732</v>
      </c>
      <c r="B1543" s="115" t="s">
        <v>109</v>
      </c>
      <c r="J1543" s="115" t="s">
        <v>136</v>
      </c>
      <c r="K1543" s="115" t="s">
        <v>136</v>
      </c>
      <c r="L1543" s="115" t="s">
        <v>136</v>
      </c>
      <c r="M1543" s="115" t="s">
        <v>136</v>
      </c>
      <c r="N1543" s="115" t="s">
        <v>136</v>
      </c>
      <c r="O1543" s="115" t="s">
        <v>136</v>
      </c>
    </row>
    <row r="1544" spans="1:15" x14ac:dyDescent="0.25">
      <c r="A1544" s="115">
        <v>340071</v>
      </c>
      <c r="B1544" s="115" t="s">
        <v>109</v>
      </c>
      <c r="D1544" s="115" t="s">
        <v>134</v>
      </c>
      <c r="E1544" s="115" t="s">
        <v>137</v>
      </c>
      <c r="F1544" s="115" t="s">
        <v>136</v>
      </c>
      <c r="G1544" s="115" t="s">
        <v>134</v>
      </c>
      <c r="I1544" s="115" t="s">
        <v>136</v>
      </c>
      <c r="J1544" s="115" t="s">
        <v>134</v>
      </c>
      <c r="M1544" s="115" t="s">
        <v>134</v>
      </c>
      <c r="N1544" s="115" t="s">
        <v>136</v>
      </c>
      <c r="O1544" s="115" t="s">
        <v>136</v>
      </c>
    </row>
    <row r="1545" spans="1:15" x14ac:dyDescent="0.25">
      <c r="A1545" s="115">
        <v>339440</v>
      </c>
      <c r="B1545" s="115" t="s">
        <v>109</v>
      </c>
      <c r="D1545" s="115" t="s">
        <v>137</v>
      </c>
      <c r="E1545" s="115" t="s">
        <v>137</v>
      </c>
      <c r="G1545" s="115" t="s">
        <v>137</v>
      </c>
      <c r="L1545" s="115" t="s">
        <v>136</v>
      </c>
      <c r="M1545" s="115" t="s">
        <v>136</v>
      </c>
      <c r="N1545" s="115" t="s">
        <v>137</v>
      </c>
      <c r="O1545" s="115" t="s">
        <v>136</v>
      </c>
    </row>
    <row r="1546" spans="1:15" x14ac:dyDescent="0.25">
      <c r="A1546" s="115">
        <v>339729</v>
      </c>
      <c r="B1546" s="115" t="s">
        <v>109</v>
      </c>
      <c r="J1546" s="115" t="s">
        <v>136</v>
      </c>
      <c r="K1546" s="115" t="s">
        <v>136</v>
      </c>
      <c r="L1546" s="115" t="s">
        <v>136</v>
      </c>
      <c r="M1546" s="115" t="s">
        <v>136</v>
      </c>
      <c r="O1546" s="115" t="s">
        <v>136</v>
      </c>
    </row>
    <row r="1547" spans="1:15" x14ac:dyDescent="0.25">
      <c r="A1547" s="115">
        <v>338685</v>
      </c>
      <c r="B1547" s="115" t="s">
        <v>109</v>
      </c>
      <c r="D1547" s="115" t="s">
        <v>137</v>
      </c>
      <c r="K1547" s="115" t="s">
        <v>136</v>
      </c>
      <c r="L1547" s="115" t="s">
        <v>137</v>
      </c>
      <c r="M1547" s="115" t="s">
        <v>136</v>
      </c>
      <c r="O1547" s="115" t="s">
        <v>136</v>
      </c>
    </row>
    <row r="1548" spans="1:15" x14ac:dyDescent="0.25">
      <c r="A1548" s="115">
        <v>339906</v>
      </c>
      <c r="B1548" s="115" t="s">
        <v>109</v>
      </c>
      <c r="D1548" s="115" t="s">
        <v>136</v>
      </c>
      <c r="F1548" s="115" t="s">
        <v>136</v>
      </c>
      <c r="G1548" s="115" t="s">
        <v>137</v>
      </c>
      <c r="I1548" s="115" t="s">
        <v>137</v>
      </c>
      <c r="J1548" s="115" t="s">
        <v>136</v>
      </c>
      <c r="K1548" s="115" t="s">
        <v>136</v>
      </c>
      <c r="M1548" s="115" t="s">
        <v>136</v>
      </c>
      <c r="N1548" s="115" t="s">
        <v>136</v>
      </c>
      <c r="O1548" s="115" t="s">
        <v>136</v>
      </c>
    </row>
    <row r="1549" spans="1:15" x14ac:dyDescent="0.25">
      <c r="A1549" s="115">
        <v>339958</v>
      </c>
      <c r="B1549" s="115" t="s">
        <v>109</v>
      </c>
      <c r="C1549" s="115" t="s">
        <v>136</v>
      </c>
      <c r="D1549" s="115" t="s">
        <v>136</v>
      </c>
      <c r="E1549" s="115" t="s">
        <v>137</v>
      </c>
      <c r="F1549" s="115" t="s">
        <v>136</v>
      </c>
      <c r="G1549" s="115" t="s">
        <v>134</v>
      </c>
      <c r="H1549" s="115" t="s">
        <v>136</v>
      </c>
      <c r="I1549" s="115" t="s">
        <v>136</v>
      </c>
      <c r="J1549" s="115" t="s">
        <v>136</v>
      </c>
      <c r="K1549" s="115" t="s">
        <v>136</v>
      </c>
      <c r="L1549" s="115" t="s">
        <v>136</v>
      </c>
      <c r="M1549" s="115" t="s">
        <v>136</v>
      </c>
      <c r="N1549" s="115" t="s">
        <v>136</v>
      </c>
      <c r="O1549" s="115" t="s">
        <v>136</v>
      </c>
    </row>
    <row r="1550" spans="1:15" x14ac:dyDescent="0.25">
      <c r="A1550" s="115">
        <v>339968</v>
      </c>
      <c r="B1550" s="115" t="s">
        <v>109</v>
      </c>
      <c r="D1550" s="115" t="s">
        <v>136</v>
      </c>
      <c r="F1550" s="115" t="s">
        <v>136</v>
      </c>
      <c r="G1550" s="115" t="s">
        <v>136</v>
      </c>
      <c r="H1550" s="115" t="s">
        <v>137</v>
      </c>
      <c r="J1550" s="115" t="s">
        <v>136</v>
      </c>
      <c r="K1550" s="115" t="s">
        <v>136</v>
      </c>
      <c r="M1550" s="115" t="s">
        <v>136</v>
      </c>
      <c r="N1550" s="115" t="s">
        <v>136</v>
      </c>
      <c r="O1550" s="115" t="s">
        <v>136</v>
      </c>
    </row>
    <row r="1551" spans="1:15" x14ac:dyDescent="0.25">
      <c r="A1551" s="115">
        <v>339091</v>
      </c>
      <c r="B1551" s="115" t="s">
        <v>109</v>
      </c>
      <c r="C1551" s="115" t="s">
        <v>137</v>
      </c>
      <c r="D1551" s="115" t="s">
        <v>137</v>
      </c>
      <c r="E1551" s="115" t="s">
        <v>137</v>
      </c>
      <c r="F1551" s="115" t="s">
        <v>137</v>
      </c>
      <c r="G1551" s="115" t="s">
        <v>136</v>
      </c>
      <c r="J1551" s="115" t="s">
        <v>137</v>
      </c>
      <c r="K1551" s="115" t="s">
        <v>136</v>
      </c>
      <c r="L1551" s="115" t="s">
        <v>137</v>
      </c>
      <c r="M1551" s="115" t="s">
        <v>136</v>
      </c>
      <c r="N1551" s="115" t="s">
        <v>136</v>
      </c>
      <c r="O1551" s="115" t="s">
        <v>136</v>
      </c>
    </row>
    <row r="1552" spans="1:15" x14ac:dyDescent="0.25">
      <c r="A1552" s="115">
        <v>339919</v>
      </c>
      <c r="B1552" s="115" t="s">
        <v>109</v>
      </c>
      <c r="C1552" s="115" t="s">
        <v>137</v>
      </c>
      <c r="F1552" s="115" t="s">
        <v>137</v>
      </c>
      <c r="G1552" s="115" t="s">
        <v>137</v>
      </c>
      <c r="I1552" s="115" t="s">
        <v>137</v>
      </c>
      <c r="J1552" s="115" t="s">
        <v>136</v>
      </c>
      <c r="K1552" s="115" t="s">
        <v>136</v>
      </c>
      <c r="L1552" s="115" t="s">
        <v>136</v>
      </c>
      <c r="M1552" s="115" t="s">
        <v>136</v>
      </c>
      <c r="N1552" s="115" t="s">
        <v>136</v>
      </c>
      <c r="O1552" s="115" t="s">
        <v>136</v>
      </c>
    </row>
    <row r="1553" spans="1:15" x14ac:dyDescent="0.25">
      <c r="A1553" s="115">
        <v>339745</v>
      </c>
      <c r="B1553" s="115" t="s">
        <v>109</v>
      </c>
      <c r="C1553" s="115" t="s">
        <v>137</v>
      </c>
      <c r="D1553" s="115" t="s">
        <v>137</v>
      </c>
      <c r="F1553" s="115" t="s">
        <v>137</v>
      </c>
      <c r="G1553" s="115" t="s">
        <v>137</v>
      </c>
      <c r="J1553" s="115" t="s">
        <v>136</v>
      </c>
      <c r="K1553" s="115" t="s">
        <v>136</v>
      </c>
      <c r="L1553" s="115" t="s">
        <v>136</v>
      </c>
      <c r="M1553" s="115" t="s">
        <v>136</v>
      </c>
      <c r="N1553" s="115" t="s">
        <v>136</v>
      </c>
      <c r="O1553" s="115" t="s">
        <v>136</v>
      </c>
    </row>
    <row r="1554" spans="1:15" x14ac:dyDescent="0.25">
      <c r="A1554" s="115">
        <v>339884</v>
      </c>
      <c r="B1554" s="115" t="s">
        <v>109</v>
      </c>
      <c r="D1554" s="115" t="s">
        <v>137</v>
      </c>
      <c r="E1554" s="115" t="s">
        <v>137</v>
      </c>
      <c r="F1554" s="115" t="s">
        <v>137</v>
      </c>
      <c r="G1554" s="115" t="s">
        <v>137</v>
      </c>
      <c r="H1554" s="115" t="s">
        <v>137</v>
      </c>
      <c r="J1554" s="115" t="s">
        <v>136</v>
      </c>
      <c r="K1554" s="115" t="s">
        <v>136</v>
      </c>
      <c r="M1554" s="115" t="s">
        <v>136</v>
      </c>
      <c r="N1554" s="115" t="s">
        <v>136</v>
      </c>
      <c r="O1554" s="115" t="s">
        <v>136</v>
      </c>
    </row>
    <row r="1555" spans="1:15" x14ac:dyDescent="0.25">
      <c r="A1555" s="115">
        <v>339719</v>
      </c>
      <c r="B1555" s="115" t="s">
        <v>109</v>
      </c>
      <c r="D1555" s="115" t="s">
        <v>137</v>
      </c>
      <c r="F1555" s="115" t="s">
        <v>137</v>
      </c>
      <c r="G1555" s="115" t="s">
        <v>137</v>
      </c>
      <c r="H1555" s="115" t="s">
        <v>137</v>
      </c>
      <c r="I1555" s="115" t="s">
        <v>137</v>
      </c>
      <c r="J1555" s="115" t="s">
        <v>136</v>
      </c>
      <c r="K1555" s="115" t="s">
        <v>136</v>
      </c>
      <c r="L1555" s="115" t="s">
        <v>136</v>
      </c>
      <c r="N1555" s="115" t="s">
        <v>136</v>
      </c>
      <c r="O1555" s="115" t="s">
        <v>136</v>
      </c>
    </row>
    <row r="1556" spans="1:15" x14ac:dyDescent="0.25">
      <c r="A1556" s="115">
        <v>339739</v>
      </c>
      <c r="B1556" s="115" t="s">
        <v>109</v>
      </c>
      <c r="E1556" s="115" t="s">
        <v>137</v>
      </c>
      <c r="F1556" s="115" t="s">
        <v>137</v>
      </c>
      <c r="G1556" s="115" t="s">
        <v>137</v>
      </c>
      <c r="H1556" s="115" t="s">
        <v>137</v>
      </c>
      <c r="I1556" s="115" t="s">
        <v>137</v>
      </c>
      <c r="J1556" s="115" t="s">
        <v>136</v>
      </c>
      <c r="K1556" s="115" t="s">
        <v>136</v>
      </c>
      <c r="M1556" s="115" t="s">
        <v>136</v>
      </c>
      <c r="N1556" s="115" t="s">
        <v>136</v>
      </c>
      <c r="O1556" s="115" t="s">
        <v>136</v>
      </c>
    </row>
    <row r="1557" spans="1:15" x14ac:dyDescent="0.25">
      <c r="A1557" s="115">
        <v>339067</v>
      </c>
      <c r="B1557" s="115" t="s">
        <v>109</v>
      </c>
      <c r="C1557" s="115" t="s">
        <v>137</v>
      </c>
      <c r="D1557" s="115" t="s">
        <v>137</v>
      </c>
      <c r="E1557" s="115" t="s">
        <v>137</v>
      </c>
      <c r="F1557" s="115" t="s">
        <v>137</v>
      </c>
      <c r="G1557" s="115" t="s">
        <v>137</v>
      </c>
      <c r="H1557" s="115" t="s">
        <v>137</v>
      </c>
      <c r="I1557" s="115" t="s">
        <v>137</v>
      </c>
      <c r="J1557" s="115" t="s">
        <v>137</v>
      </c>
      <c r="K1557" s="115" t="s">
        <v>134</v>
      </c>
      <c r="L1557" s="115" t="s">
        <v>136</v>
      </c>
      <c r="M1557" s="115" t="s">
        <v>136</v>
      </c>
      <c r="N1557" s="115" t="s">
        <v>134</v>
      </c>
      <c r="O1557" s="115" t="s">
        <v>136</v>
      </c>
    </row>
    <row r="1558" spans="1:15" x14ac:dyDescent="0.25">
      <c r="A1558" s="115">
        <v>339558</v>
      </c>
      <c r="B1558" s="115" t="s">
        <v>109</v>
      </c>
      <c r="D1558" s="115" t="s">
        <v>137</v>
      </c>
      <c r="E1558" s="115" t="s">
        <v>137</v>
      </c>
      <c r="F1558" s="115" t="s">
        <v>137</v>
      </c>
      <c r="G1558" s="115" t="s">
        <v>137</v>
      </c>
      <c r="H1558" s="115" t="s">
        <v>137</v>
      </c>
      <c r="I1558" s="115" t="s">
        <v>136</v>
      </c>
      <c r="J1558" s="115" t="s">
        <v>136</v>
      </c>
      <c r="K1558" s="115" t="s">
        <v>136</v>
      </c>
      <c r="L1558" s="115" t="s">
        <v>136</v>
      </c>
      <c r="N1558" s="115" t="s">
        <v>136</v>
      </c>
      <c r="O1558" s="115" t="s">
        <v>136</v>
      </c>
    </row>
    <row r="1559" spans="1:15" x14ac:dyDescent="0.25">
      <c r="A1559" s="115">
        <v>340001</v>
      </c>
      <c r="B1559" s="115" t="s">
        <v>109</v>
      </c>
      <c r="D1559" s="115" t="s">
        <v>137</v>
      </c>
      <c r="E1559" s="115" t="s">
        <v>137</v>
      </c>
      <c r="F1559" s="115" t="s">
        <v>137</v>
      </c>
      <c r="G1559" s="115" t="s">
        <v>137</v>
      </c>
      <c r="H1559" s="115" t="s">
        <v>137</v>
      </c>
      <c r="I1559" s="115" t="s">
        <v>137</v>
      </c>
      <c r="J1559" s="115" t="s">
        <v>136</v>
      </c>
      <c r="K1559" s="115" t="s">
        <v>136</v>
      </c>
      <c r="L1559" s="115" t="s">
        <v>136</v>
      </c>
      <c r="M1559" s="115" t="s">
        <v>136</v>
      </c>
      <c r="N1559" s="115" t="s">
        <v>136</v>
      </c>
      <c r="O1559" s="115" t="s">
        <v>136</v>
      </c>
    </row>
    <row r="1560" spans="1:15" x14ac:dyDescent="0.25">
      <c r="A1560" s="115">
        <v>339873</v>
      </c>
      <c r="B1560" s="115" t="s">
        <v>109</v>
      </c>
      <c r="C1560" s="115" t="s">
        <v>136</v>
      </c>
      <c r="I1560" s="115" t="s">
        <v>136</v>
      </c>
      <c r="J1560" s="115" t="s">
        <v>136</v>
      </c>
      <c r="K1560" s="115" t="s">
        <v>136</v>
      </c>
      <c r="L1560" s="115" t="s">
        <v>136</v>
      </c>
      <c r="M1560" s="115" t="s">
        <v>136</v>
      </c>
      <c r="N1560" s="115" t="s">
        <v>134</v>
      </c>
      <c r="O1560" s="115" t="s">
        <v>136</v>
      </c>
    </row>
    <row r="1561" spans="1:15" x14ac:dyDescent="0.25">
      <c r="A1561" s="115">
        <v>339754</v>
      </c>
      <c r="B1561" s="115" t="s">
        <v>109</v>
      </c>
      <c r="E1561" s="115" t="s">
        <v>134</v>
      </c>
      <c r="F1561" s="115" t="s">
        <v>136</v>
      </c>
      <c r="G1561" s="115" t="s">
        <v>134</v>
      </c>
      <c r="J1561" s="115" t="s">
        <v>136</v>
      </c>
      <c r="K1561" s="115" t="s">
        <v>136</v>
      </c>
      <c r="L1561" s="115" t="s">
        <v>134</v>
      </c>
      <c r="M1561" s="115" t="s">
        <v>134</v>
      </c>
      <c r="N1561" s="115" t="s">
        <v>136</v>
      </c>
      <c r="O1561" s="115" t="s">
        <v>136</v>
      </c>
    </row>
    <row r="1562" spans="1:15" x14ac:dyDescent="0.25">
      <c r="A1562" s="115">
        <v>339858</v>
      </c>
      <c r="B1562" s="115" t="s">
        <v>109</v>
      </c>
      <c r="D1562" s="115" t="s">
        <v>137</v>
      </c>
      <c r="F1562" s="115" t="s">
        <v>136</v>
      </c>
      <c r="G1562" s="115" t="s">
        <v>137</v>
      </c>
      <c r="H1562" s="115" t="s">
        <v>134</v>
      </c>
      <c r="J1562" s="115" t="s">
        <v>136</v>
      </c>
      <c r="K1562" s="115" t="s">
        <v>136</v>
      </c>
      <c r="L1562" s="115" t="s">
        <v>136</v>
      </c>
      <c r="M1562" s="115" t="s">
        <v>136</v>
      </c>
      <c r="N1562" s="115" t="s">
        <v>136</v>
      </c>
      <c r="O1562" s="115" t="s">
        <v>136</v>
      </c>
    </row>
    <row r="1563" spans="1:15" x14ac:dyDescent="0.25">
      <c r="A1563" s="115">
        <v>339978</v>
      </c>
      <c r="B1563" s="115" t="s">
        <v>109</v>
      </c>
      <c r="E1563" s="115" t="s">
        <v>136</v>
      </c>
      <c r="F1563" s="115" t="s">
        <v>137</v>
      </c>
      <c r="J1563" s="115" t="s">
        <v>136</v>
      </c>
      <c r="K1563" s="115" t="s">
        <v>136</v>
      </c>
      <c r="L1563" s="115" t="s">
        <v>136</v>
      </c>
      <c r="M1563" s="115" t="s">
        <v>136</v>
      </c>
      <c r="O1563" s="115" t="s">
        <v>136</v>
      </c>
    </row>
    <row r="1564" spans="1:15" x14ac:dyDescent="0.25">
      <c r="A1564" s="115">
        <v>340024</v>
      </c>
      <c r="B1564" s="115" t="s">
        <v>109</v>
      </c>
      <c r="C1564" s="115" t="s">
        <v>137</v>
      </c>
      <c r="D1564" s="115" t="s">
        <v>137</v>
      </c>
      <c r="E1564" s="115" t="s">
        <v>137</v>
      </c>
      <c r="F1564" s="115" t="s">
        <v>136</v>
      </c>
      <c r="G1564" s="115" t="s">
        <v>136</v>
      </c>
      <c r="H1564" s="115" t="s">
        <v>136</v>
      </c>
      <c r="I1564" s="115" t="s">
        <v>136</v>
      </c>
      <c r="J1564" s="115" t="s">
        <v>136</v>
      </c>
      <c r="K1564" s="115" t="s">
        <v>136</v>
      </c>
      <c r="L1564" s="115" t="s">
        <v>136</v>
      </c>
      <c r="M1564" s="115" t="s">
        <v>136</v>
      </c>
      <c r="N1564" s="115" t="s">
        <v>136</v>
      </c>
      <c r="O1564" s="115" t="s">
        <v>136</v>
      </c>
    </row>
    <row r="1565" spans="1:15" x14ac:dyDescent="0.25">
      <c r="A1565" s="115">
        <v>339859</v>
      </c>
      <c r="B1565" s="115" t="s">
        <v>109</v>
      </c>
      <c r="C1565" s="115" t="s">
        <v>136</v>
      </c>
      <c r="D1565" s="115" t="s">
        <v>137</v>
      </c>
      <c r="F1565" s="115" t="s">
        <v>137</v>
      </c>
      <c r="I1565" s="115" t="s">
        <v>137</v>
      </c>
      <c r="J1565" s="115" t="s">
        <v>136</v>
      </c>
      <c r="K1565" s="115" t="s">
        <v>136</v>
      </c>
      <c r="N1565" s="115" t="s">
        <v>134</v>
      </c>
      <c r="O1565" s="115" t="s">
        <v>136</v>
      </c>
    </row>
    <row r="1566" spans="1:15" x14ac:dyDescent="0.25">
      <c r="A1566" s="115">
        <v>339731</v>
      </c>
      <c r="B1566" s="115" t="s">
        <v>109</v>
      </c>
      <c r="D1566" s="115" t="s">
        <v>136</v>
      </c>
      <c r="E1566" s="115" t="s">
        <v>136</v>
      </c>
      <c r="F1566" s="115" t="s">
        <v>137</v>
      </c>
      <c r="G1566" s="115" t="s">
        <v>137</v>
      </c>
      <c r="I1566" s="115" t="s">
        <v>136</v>
      </c>
      <c r="J1566" s="115" t="s">
        <v>136</v>
      </c>
      <c r="K1566" s="115" t="s">
        <v>136</v>
      </c>
      <c r="L1566" s="115" t="s">
        <v>136</v>
      </c>
      <c r="M1566" s="115" t="s">
        <v>136</v>
      </c>
      <c r="N1566" s="115" t="s">
        <v>136</v>
      </c>
      <c r="O1566" s="115" t="s">
        <v>136</v>
      </c>
    </row>
    <row r="1567" spans="1:15" x14ac:dyDescent="0.25">
      <c r="A1567" s="115">
        <v>340059</v>
      </c>
      <c r="B1567" s="115" t="s">
        <v>109</v>
      </c>
      <c r="E1567" s="115" t="s">
        <v>137</v>
      </c>
      <c r="F1567" s="115" t="s">
        <v>137</v>
      </c>
      <c r="G1567" s="115" t="s">
        <v>137</v>
      </c>
      <c r="H1567" s="115" t="s">
        <v>137</v>
      </c>
      <c r="K1567" s="115" t="s">
        <v>136</v>
      </c>
      <c r="L1567" s="115" t="s">
        <v>136</v>
      </c>
      <c r="M1567" s="115" t="s">
        <v>136</v>
      </c>
      <c r="N1567" s="115" t="s">
        <v>136</v>
      </c>
      <c r="O1567" s="115" t="s">
        <v>136</v>
      </c>
    </row>
    <row r="1568" spans="1:15" x14ac:dyDescent="0.25">
      <c r="A1568" s="115">
        <v>340012</v>
      </c>
      <c r="B1568" s="115" t="s">
        <v>109</v>
      </c>
      <c r="E1568" s="115" t="s">
        <v>136</v>
      </c>
      <c r="F1568" s="115" t="s">
        <v>136</v>
      </c>
      <c r="G1568" s="115" t="s">
        <v>137</v>
      </c>
      <c r="I1568" s="115" t="s">
        <v>137</v>
      </c>
      <c r="J1568" s="115" t="s">
        <v>136</v>
      </c>
      <c r="K1568" s="115" t="s">
        <v>136</v>
      </c>
      <c r="L1568" s="115" t="s">
        <v>136</v>
      </c>
      <c r="M1568" s="115" t="s">
        <v>136</v>
      </c>
      <c r="N1568" s="115" t="s">
        <v>136</v>
      </c>
      <c r="O1568" s="115" t="s">
        <v>136</v>
      </c>
    </row>
    <row r="1569" spans="1:15" x14ac:dyDescent="0.25">
      <c r="A1569" s="115">
        <v>339262</v>
      </c>
      <c r="B1569" s="115" t="s">
        <v>109</v>
      </c>
      <c r="D1569" s="115" t="s">
        <v>137</v>
      </c>
      <c r="J1569" s="115" t="s">
        <v>137</v>
      </c>
      <c r="K1569" s="115" t="s">
        <v>137</v>
      </c>
      <c r="N1569" s="115" t="s">
        <v>136</v>
      </c>
      <c r="O1569" s="115" t="s">
        <v>136</v>
      </c>
    </row>
    <row r="1570" spans="1:15" x14ac:dyDescent="0.25">
      <c r="A1570" s="115">
        <v>339778</v>
      </c>
      <c r="B1570" s="115" t="s">
        <v>109</v>
      </c>
      <c r="C1570" s="115" t="s">
        <v>136</v>
      </c>
      <c r="D1570" s="115" t="s">
        <v>137</v>
      </c>
      <c r="E1570" s="115" t="s">
        <v>137</v>
      </c>
      <c r="F1570" s="115" t="s">
        <v>137</v>
      </c>
      <c r="G1570" s="115" t="s">
        <v>136</v>
      </c>
      <c r="H1570" s="115" t="s">
        <v>137</v>
      </c>
      <c r="I1570" s="115" t="s">
        <v>137</v>
      </c>
      <c r="J1570" s="115" t="s">
        <v>136</v>
      </c>
      <c r="K1570" s="115" t="s">
        <v>136</v>
      </c>
      <c r="L1570" s="115" t="s">
        <v>136</v>
      </c>
      <c r="M1570" s="115" t="s">
        <v>136</v>
      </c>
      <c r="N1570" s="115" t="s">
        <v>136</v>
      </c>
      <c r="O1570" s="115" t="s">
        <v>136</v>
      </c>
    </row>
    <row r="1571" spans="1:15" x14ac:dyDescent="0.25">
      <c r="A1571" s="115">
        <v>340034</v>
      </c>
      <c r="B1571" s="115" t="s">
        <v>109</v>
      </c>
      <c r="C1571" s="115" t="s">
        <v>137</v>
      </c>
      <c r="D1571" s="115" t="s">
        <v>137</v>
      </c>
      <c r="E1571" s="115" t="s">
        <v>137</v>
      </c>
      <c r="F1571" s="115" t="s">
        <v>137</v>
      </c>
      <c r="G1571" s="115" t="s">
        <v>137</v>
      </c>
      <c r="H1571" s="115" t="s">
        <v>137</v>
      </c>
      <c r="I1571" s="115" t="s">
        <v>137</v>
      </c>
      <c r="J1571" s="115" t="s">
        <v>136</v>
      </c>
      <c r="K1571" s="115" t="s">
        <v>134</v>
      </c>
      <c r="L1571" s="115" t="s">
        <v>136</v>
      </c>
      <c r="M1571" s="115" t="s">
        <v>136</v>
      </c>
      <c r="N1571" s="115" t="s">
        <v>134</v>
      </c>
      <c r="O1571" s="115" t="s">
        <v>136</v>
      </c>
    </row>
    <row r="1572" spans="1:15" x14ac:dyDescent="0.25">
      <c r="A1572" s="115">
        <v>339882</v>
      </c>
      <c r="B1572" s="115" t="s">
        <v>109</v>
      </c>
      <c r="C1572" s="115" t="s">
        <v>137</v>
      </c>
      <c r="D1572" s="115" t="s">
        <v>137</v>
      </c>
      <c r="F1572" s="115" t="s">
        <v>137</v>
      </c>
      <c r="G1572" s="115" t="s">
        <v>137</v>
      </c>
      <c r="I1572" s="115" t="s">
        <v>137</v>
      </c>
      <c r="J1572" s="115" t="s">
        <v>136</v>
      </c>
      <c r="K1572" s="115" t="s">
        <v>136</v>
      </c>
      <c r="L1572" s="115" t="s">
        <v>136</v>
      </c>
      <c r="M1572" s="115" t="s">
        <v>136</v>
      </c>
      <c r="N1572" s="115" t="s">
        <v>136</v>
      </c>
      <c r="O1572" s="115" t="s">
        <v>136</v>
      </c>
    </row>
    <row r="1573" spans="1:15" x14ac:dyDescent="0.25">
      <c r="A1573" s="115">
        <v>339889</v>
      </c>
      <c r="B1573" s="115" t="s">
        <v>109</v>
      </c>
      <c r="C1573" s="115" t="s">
        <v>137</v>
      </c>
      <c r="D1573" s="115" t="s">
        <v>137</v>
      </c>
      <c r="E1573" s="115" t="s">
        <v>137</v>
      </c>
      <c r="F1573" s="115" t="s">
        <v>137</v>
      </c>
      <c r="G1573" s="115" t="s">
        <v>137</v>
      </c>
      <c r="H1573" s="115" t="s">
        <v>137</v>
      </c>
      <c r="I1573" s="115" t="s">
        <v>137</v>
      </c>
      <c r="J1573" s="115" t="s">
        <v>136</v>
      </c>
      <c r="K1573" s="115" t="s">
        <v>136</v>
      </c>
      <c r="L1573" s="115" t="s">
        <v>136</v>
      </c>
      <c r="M1573" s="115" t="s">
        <v>136</v>
      </c>
      <c r="N1573" s="115" t="s">
        <v>136</v>
      </c>
      <c r="O1573" s="115" t="s">
        <v>136</v>
      </c>
    </row>
    <row r="1574" spans="1:15" x14ac:dyDescent="0.25">
      <c r="A1574" s="115">
        <v>339869</v>
      </c>
      <c r="B1574" s="115" t="s">
        <v>109</v>
      </c>
      <c r="C1574" s="115" t="s">
        <v>137</v>
      </c>
      <c r="D1574" s="115" t="s">
        <v>137</v>
      </c>
      <c r="E1574" s="115" t="s">
        <v>137</v>
      </c>
      <c r="F1574" s="115" t="s">
        <v>137</v>
      </c>
      <c r="G1574" s="115" t="s">
        <v>137</v>
      </c>
      <c r="H1574" s="115" t="s">
        <v>137</v>
      </c>
      <c r="I1574" s="115" t="s">
        <v>137</v>
      </c>
      <c r="J1574" s="115" t="s">
        <v>136</v>
      </c>
      <c r="K1574" s="115" t="s">
        <v>136</v>
      </c>
      <c r="L1574" s="115" t="s">
        <v>136</v>
      </c>
      <c r="M1574" s="115" t="s">
        <v>136</v>
      </c>
      <c r="N1574" s="115" t="s">
        <v>136</v>
      </c>
      <c r="O1574" s="115" t="s">
        <v>136</v>
      </c>
    </row>
    <row r="1575" spans="1:15" x14ac:dyDescent="0.25">
      <c r="A1575" s="115">
        <v>338645</v>
      </c>
      <c r="B1575" s="115" t="s">
        <v>109</v>
      </c>
      <c r="K1575" s="115" t="s">
        <v>136</v>
      </c>
      <c r="L1575" s="115" t="s">
        <v>136</v>
      </c>
      <c r="M1575" s="115" t="s">
        <v>136</v>
      </c>
      <c r="N1575" s="115" t="s">
        <v>136</v>
      </c>
      <c r="O1575" s="115" t="s">
        <v>136</v>
      </c>
    </row>
    <row r="1576" spans="1:15" x14ac:dyDescent="0.25">
      <c r="A1576" s="115">
        <v>338740</v>
      </c>
      <c r="B1576" s="115" t="s">
        <v>109</v>
      </c>
      <c r="J1576" s="115" t="s">
        <v>136</v>
      </c>
      <c r="K1576" s="115" t="s">
        <v>136</v>
      </c>
      <c r="L1576" s="115" t="s">
        <v>136</v>
      </c>
      <c r="M1576" s="115" t="s">
        <v>136</v>
      </c>
      <c r="O1576" s="115" t="s">
        <v>136</v>
      </c>
    </row>
    <row r="1577" spans="1:15" x14ac:dyDescent="0.25">
      <c r="A1577" s="115">
        <v>338986</v>
      </c>
      <c r="B1577" s="115" t="s">
        <v>109</v>
      </c>
      <c r="C1577" s="115" t="s">
        <v>137</v>
      </c>
      <c r="K1577" s="115" t="s">
        <v>136</v>
      </c>
      <c r="L1577" s="115" t="s">
        <v>136</v>
      </c>
      <c r="N1577" s="115" t="s">
        <v>136</v>
      </c>
      <c r="O1577" s="115" t="s">
        <v>136</v>
      </c>
    </row>
    <row r="1578" spans="1:15" x14ac:dyDescent="0.25">
      <c r="A1578" s="115">
        <v>339563</v>
      </c>
      <c r="B1578" s="115" t="s">
        <v>109</v>
      </c>
      <c r="C1578" s="115" t="s">
        <v>137</v>
      </c>
      <c r="E1578" s="115" t="s">
        <v>137</v>
      </c>
      <c r="F1578" s="115" t="s">
        <v>137</v>
      </c>
      <c r="J1578" s="115" t="s">
        <v>137</v>
      </c>
      <c r="O1578" s="115" t="s">
        <v>136</v>
      </c>
    </row>
    <row r="1579" spans="1:15" x14ac:dyDescent="0.25">
      <c r="A1579" s="115">
        <v>339523</v>
      </c>
      <c r="B1579" s="115" t="s">
        <v>109</v>
      </c>
      <c r="D1579" s="115" t="s">
        <v>137</v>
      </c>
      <c r="F1579" s="115" t="s">
        <v>137</v>
      </c>
      <c r="K1579" s="115" t="s">
        <v>137</v>
      </c>
      <c r="M1579" s="115" t="s">
        <v>137</v>
      </c>
      <c r="N1579" s="115" t="s">
        <v>136</v>
      </c>
      <c r="O1579" s="115" t="s">
        <v>136</v>
      </c>
    </row>
    <row r="1580" spans="1:15" x14ac:dyDescent="0.25">
      <c r="A1580" s="115">
        <v>338812</v>
      </c>
      <c r="B1580" s="115" t="s">
        <v>109</v>
      </c>
      <c r="G1580" s="115" t="s">
        <v>137</v>
      </c>
      <c r="H1580" s="115" t="s">
        <v>136</v>
      </c>
      <c r="K1580" s="115" t="s">
        <v>137</v>
      </c>
      <c r="L1580" s="115" t="s">
        <v>134</v>
      </c>
      <c r="M1580" s="115" t="s">
        <v>134</v>
      </c>
      <c r="N1580" s="115" t="s">
        <v>137</v>
      </c>
      <c r="O1580" s="115" t="s">
        <v>136</v>
      </c>
    </row>
    <row r="1581" spans="1:15" x14ac:dyDescent="0.25">
      <c r="A1581" s="115">
        <v>339492</v>
      </c>
      <c r="B1581" s="115" t="s">
        <v>109</v>
      </c>
      <c r="E1581" s="115" t="s">
        <v>137</v>
      </c>
      <c r="F1581" s="115" t="s">
        <v>137</v>
      </c>
      <c r="I1581" s="115" t="s">
        <v>136</v>
      </c>
      <c r="J1581" s="115" t="s">
        <v>137</v>
      </c>
      <c r="K1581" s="115" t="s">
        <v>136</v>
      </c>
      <c r="N1581" s="115" t="s">
        <v>136</v>
      </c>
      <c r="O1581" s="115" t="s">
        <v>136</v>
      </c>
    </row>
    <row r="1582" spans="1:15" x14ac:dyDescent="0.25">
      <c r="A1582" s="115">
        <v>339517</v>
      </c>
      <c r="B1582" s="115" t="s">
        <v>109</v>
      </c>
      <c r="E1582" s="115" t="s">
        <v>136</v>
      </c>
      <c r="J1582" s="115" t="s">
        <v>136</v>
      </c>
      <c r="K1582" s="115" t="s">
        <v>136</v>
      </c>
      <c r="L1582" s="115" t="s">
        <v>136</v>
      </c>
      <c r="M1582" s="115" t="s">
        <v>136</v>
      </c>
      <c r="N1582" s="115" t="s">
        <v>136</v>
      </c>
      <c r="O1582" s="115" t="s">
        <v>136</v>
      </c>
    </row>
    <row r="1583" spans="1:15" x14ac:dyDescent="0.25">
      <c r="A1583" s="115">
        <v>338627</v>
      </c>
      <c r="B1583" s="115" t="s">
        <v>109</v>
      </c>
      <c r="G1583" s="115" t="s">
        <v>137</v>
      </c>
      <c r="H1583" s="115" t="s">
        <v>137</v>
      </c>
      <c r="I1583" s="115" t="s">
        <v>137</v>
      </c>
      <c r="K1583" s="115" t="s">
        <v>137</v>
      </c>
      <c r="L1583" s="115" t="s">
        <v>136</v>
      </c>
      <c r="M1583" s="115" t="s">
        <v>137</v>
      </c>
      <c r="N1583" s="115" t="s">
        <v>136</v>
      </c>
      <c r="O1583" s="115" t="s">
        <v>136</v>
      </c>
    </row>
    <row r="1584" spans="1:15" x14ac:dyDescent="0.25">
      <c r="A1584" s="115">
        <v>338692</v>
      </c>
      <c r="B1584" s="115" t="s">
        <v>109</v>
      </c>
      <c r="C1584" s="115" t="s">
        <v>137</v>
      </c>
      <c r="I1584" s="115" t="s">
        <v>137</v>
      </c>
      <c r="J1584" s="115" t="s">
        <v>136</v>
      </c>
      <c r="K1584" s="115" t="s">
        <v>136</v>
      </c>
      <c r="L1584" s="115" t="s">
        <v>136</v>
      </c>
      <c r="M1584" s="115" t="s">
        <v>136</v>
      </c>
      <c r="N1584" s="115" t="s">
        <v>136</v>
      </c>
      <c r="O1584" s="115" t="s">
        <v>136</v>
      </c>
    </row>
    <row r="1585" spans="1:15" x14ac:dyDescent="0.25">
      <c r="A1585" s="115">
        <v>338786</v>
      </c>
      <c r="B1585" s="115" t="s">
        <v>109</v>
      </c>
      <c r="G1585" s="115" t="s">
        <v>137</v>
      </c>
      <c r="H1585" s="115" t="s">
        <v>137</v>
      </c>
      <c r="I1585" s="115" t="s">
        <v>137</v>
      </c>
      <c r="J1585" s="115" t="s">
        <v>134</v>
      </c>
      <c r="L1585" s="115" t="s">
        <v>134</v>
      </c>
      <c r="M1585" s="115" t="s">
        <v>134</v>
      </c>
      <c r="N1585" s="115" t="s">
        <v>134</v>
      </c>
      <c r="O1585" s="115" t="s">
        <v>136</v>
      </c>
    </row>
    <row r="1586" spans="1:15" x14ac:dyDescent="0.25">
      <c r="A1586" s="115">
        <v>339042</v>
      </c>
      <c r="B1586" s="115" t="s">
        <v>109</v>
      </c>
      <c r="D1586" s="115" t="s">
        <v>137</v>
      </c>
      <c r="E1586" s="115" t="s">
        <v>137</v>
      </c>
      <c r="J1586" s="115" t="s">
        <v>136</v>
      </c>
      <c r="K1586" s="115" t="s">
        <v>136</v>
      </c>
      <c r="L1586" s="115" t="s">
        <v>136</v>
      </c>
      <c r="M1586" s="115" t="s">
        <v>136</v>
      </c>
      <c r="N1586" s="115" t="s">
        <v>136</v>
      </c>
      <c r="O1586" s="115" t="s">
        <v>136</v>
      </c>
    </row>
    <row r="1587" spans="1:15" x14ac:dyDescent="0.25">
      <c r="A1587" s="115">
        <v>339297</v>
      </c>
      <c r="B1587" s="115" t="s">
        <v>109</v>
      </c>
      <c r="D1587" s="115" t="s">
        <v>137</v>
      </c>
      <c r="F1587" s="115" t="s">
        <v>137</v>
      </c>
      <c r="H1587" s="115" t="s">
        <v>137</v>
      </c>
      <c r="J1587" s="115" t="s">
        <v>136</v>
      </c>
      <c r="K1587" s="115" t="s">
        <v>136</v>
      </c>
      <c r="M1587" s="115" t="s">
        <v>136</v>
      </c>
      <c r="N1587" s="115" t="s">
        <v>136</v>
      </c>
      <c r="O1587" s="115" t="s">
        <v>136</v>
      </c>
    </row>
    <row r="1588" spans="1:15" x14ac:dyDescent="0.25">
      <c r="A1588" s="115">
        <v>339018</v>
      </c>
      <c r="B1588" s="115" t="s">
        <v>109</v>
      </c>
      <c r="C1588" s="115" t="s">
        <v>137</v>
      </c>
      <c r="G1588" s="115" t="s">
        <v>137</v>
      </c>
      <c r="H1588" s="115" t="s">
        <v>137</v>
      </c>
      <c r="I1588" s="115" t="s">
        <v>137</v>
      </c>
      <c r="J1588" s="115" t="s">
        <v>137</v>
      </c>
      <c r="K1588" s="115" t="s">
        <v>136</v>
      </c>
      <c r="M1588" s="115" t="s">
        <v>136</v>
      </c>
      <c r="N1588" s="115" t="s">
        <v>136</v>
      </c>
      <c r="O1588" s="115" t="s">
        <v>136</v>
      </c>
    </row>
    <row r="1589" spans="1:15" x14ac:dyDescent="0.25">
      <c r="A1589" s="115">
        <v>339237</v>
      </c>
      <c r="B1589" s="115" t="s">
        <v>109</v>
      </c>
      <c r="F1589" s="115" t="s">
        <v>137</v>
      </c>
      <c r="G1589" s="115" t="s">
        <v>137</v>
      </c>
      <c r="H1589" s="115" t="s">
        <v>137</v>
      </c>
      <c r="J1589" s="115" t="s">
        <v>134</v>
      </c>
      <c r="K1589" s="115" t="s">
        <v>136</v>
      </c>
      <c r="L1589" s="115" t="s">
        <v>134</v>
      </c>
      <c r="M1589" s="115" t="s">
        <v>134</v>
      </c>
      <c r="N1589" s="115" t="s">
        <v>134</v>
      </c>
      <c r="O1589" s="115" t="s">
        <v>136</v>
      </c>
    </row>
    <row r="1590" spans="1:15" x14ac:dyDescent="0.25">
      <c r="A1590" s="115">
        <v>338701</v>
      </c>
      <c r="B1590" s="115" t="s">
        <v>109</v>
      </c>
      <c r="D1590" s="115" t="s">
        <v>137</v>
      </c>
      <c r="F1590" s="115" t="s">
        <v>137</v>
      </c>
      <c r="G1590" s="115" t="s">
        <v>137</v>
      </c>
      <c r="H1590" s="115" t="s">
        <v>137</v>
      </c>
      <c r="I1590" s="115" t="s">
        <v>137</v>
      </c>
      <c r="J1590" s="115" t="s">
        <v>137</v>
      </c>
      <c r="K1590" s="115" t="s">
        <v>136</v>
      </c>
      <c r="M1590" s="115" t="s">
        <v>136</v>
      </c>
      <c r="N1590" s="115" t="s">
        <v>136</v>
      </c>
      <c r="O1590" s="115" t="s">
        <v>136</v>
      </c>
    </row>
    <row r="1591" spans="1:15" x14ac:dyDescent="0.25">
      <c r="A1591" s="115">
        <v>338707</v>
      </c>
      <c r="B1591" s="115" t="s">
        <v>109</v>
      </c>
      <c r="C1591" s="115" t="s">
        <v>136</v>
      </c>
      <c r="G1591" s="115" t="s">
        <v>136</v>
      </c>
      <c r="H1591" s="115" t="s">
        <v>137</v>
      </c>
      <c r="I1591" s="115" t="s">
        <v>137</v>
      </c>
      <c r="J1591" s="115" t="s">
        <v>136</v>
      </c>
      <c r="K1591" s="115" t="s">
        <v>136</v>
      </c>
      <c r="L1591" s="115" t="s">
        <v>134</v>
      </c>
      <c r="M1591" s="115" t="s">
        <v>136</v>
      </c>
      <c r="N1591" s="115" t="s">
        <v>134</v>
      </c>
      <c r="O1591" s="115" t="s">
        <v>136</v>
      </c>
    </row>
    <row r="1592" spans="1:15" x14ac:dyDescent="0.25">
      <c r="A1592" s="115">
        <v>338942</v>
      </c>
      <c r="B1592" s="115" t="s">
        <v>109</v>
      </c>
      <c r="D1592" s="115" t="s">
        <v>134</v>
      </c>
      <c r="E1592" s="115" t="s">
        <v>136</v>
      </c>
      <c r="F1592" s="115" t="s">
        <v>136</v>
      </c>
      <c r="H1592" s="115" t="s">
        <v>134</v>
      </c>
      <c r="I1592" s="115" t="s">
        <v>134</v>
      </c>
      <c r="K1592" s="115" t="s">
        <v>134</v>
      </c>
      <c r="L1592" s="115" t="s">
        <v>134</v>
      </c>
      <c r="M1592" s="115" t="s">
        <v>136</v>
      </c>
      <c r="N1592" s="115" t="s">
        <v>134</v>
      </c>
      <c r="O1592" s="115" t="s">
        <v>136</v>
      </c>
    </row>
    <row r="1593" spans="1:15" x14ac:dyDescent="0.25">
      <c r="A1593" s="115">
        <v>339078</v>
      </c>
      <c r="B1593" s="115" t="s">
        <v>109</v>
      </c>
      <c r="C1593" s="115" t="s">
        <v>137</v>
      </c>
      <c r="E1593" s="115" t="s">
        <v>136</v>
      </c>
      <c r="F1593" s="115" t="s">
        <v>137</v>
      </c>
      <c r="G1593" s="115" t="s">
        <v>137</v>
      </c>
      <c r="J1593" s="115" t="s">
        <v>134</v>
      </c>
      <c r="K1593" s="115" t="s">
        <v>134</v>
      </c>
      <c r="L1593" s="115" t="s">
        <v>134</v>
      </c>
      <c r="M1593" s="115" t="s">
        <v>134</v>
      </c>
      <c r="N1593" s="115" t="s">
        <v>136</v>
      </c>
      <c r="O1593" s="115" t="s">
        <v>136</v>
      </c>
    </row>
    <row r="1594" spans="1:15" x14ac:dyDescent="0.25">
      <c r="A1594" s="115">
        <v>339172</v>
      </c>
      <c r="B1594" s="115" t="s">
        <v>109</v>
      </c>
      <c r="C1594" s="115" t="s">
        <v>137</v>
      </c>
      <c r="F1594" s="115" t="s">
        <v>137</v>
      </c>
      <c r="G1594" s="115" t="s">
        <v>137</v>
      </c>
      <c r="I1594" s="115" t="s">
        <v>137</v>
      </c>
      <c r="J1594" s="115" t="s">
        <v>136</v>
      </c>
      <c r="K1594" s="115" t="s">
        <v>136</v>
      </c>
      <c r="L1594" s="115" t="s">
        <v>136</v>
      </c>
      <c r="M1594" s="115" t="s">
        <v>136</v>
      </c>
      <c r="N1594" s="115" t="s">
        <v>136</v>
      </c>
      <c r="O1594" s="115" t="s">
        <v>136</v>
      </c>
    </row>
    <row r="1595" spans="1:15" x14ac:dyDescent="0.25">
      <c r="A1595" s="115">
        <v>339210</v>
      </c>
      <c r="B1595" s="115" t="s">
        <v>109</v>
      </c>
      <c r="F1595" s="115" t="s">
        <v>136</v>
      </c>
      <c r="G1595" s="115" t="s">
        <v>136</v>
      </c>
      <c r="H1595" s="115" t="s">
        <v>137</v>
      </c>
      <c r="I1595" s="115" t="s">
        <v>137</v>
      </c>
      <c r="J1595" s="115" t="s">
        <v>136</v>
      </c>
      <c r="K1595" s="115" t="s">
        <v>136</v>
      </c>
      <c r="L1595" s="115" t="s">
        <v>136</v>
      </c>
      <c r="M1595" s="115" t="s">
        <v>136</v>
      </c>
      <c r="N1595" s="115" t="s">
        <v>136</v>
      </c>
      <c r="O1595" s="115" t="s">
        <v>136</v>
      </c>
    </row>
    <row r="1596" spans="1:15" x14ac:dyDescent="0.25">
      <c r="A1596" s="115">
        <v>339443</v>
      </c>
      <c r="B1596" s="115" t="s">
        <v>109</v>
      </c>
      <c r="C1596" s="115" t="s">
        <v>137</v>
      </c>
      <c r="E1596" s="115" t="s">
        <v>134</v>
      </c>
      <c r="F1596" s="115" t="s">
        <v>137</v>
      </c>
      <c r="G1596" s="115" t="s">
        <v>134</v>
      </c>
      <c r="J1596" s="115" t="s">
        <v>136</v>
      </c>
      <c r="K1596" s="115" t="s">
        <v>134</v>
      </c>
      <c r="L1596" s="115" t="s">
        <v>136</v>
      </c>
      <c r="M1596" s="115" t="s">
        <v>136</v>
      </c>
      <c r="N1596" s="115" t="s">
        <v>136</v>
      </c>
      <c r="O1596" s="115" t="s">
        <v>136</v>
      </c>
    </row>
    <row r="1597" spans="1:15" x14ac:dyDescent="0.25">
      <c r="A1597" s="115">
        <v>338533</v>
      </c>
      <c r="B1597" s="115" t="s">
        <v>109</v>
      </c>
      <c r="C1597" s="115" t="s">
        <v>136</v>
      </c>
      <c r="F1597" s="115" t="s">
        <v>137</v>
      </c>
      <c r="G1597" s="115" t="s">
        <v>137</v>
      </c>
      <c r="H1597" s="115" t="s">
        <v>136</v>
      </c>
      <c r="I1597" s="115" t="s">
        <v>136</v>
      </c>
      <c r="J1597" s="115" t="s">
        <v>136</v>
      </c>
      <c r="K1597" s="115" t="s">
        <v>136</v>
      </c>
      <c r="L1597" s="115" t="s">
        <v>134</v>
      </c>
      <c r="M1597" s="115" t="s">
        <v>136</v>
      </c>
      <c r="N1597" s="115" t="s">
        <v>134</v>
      </c>
      <c r="O1597" s="115" t="s">
        <v>136</v>
      </c>
    </row>
    <row r="1598" spans="1:15" x14ac:dyDescent="0.25">
      <c r="A1598" s="115">
        <v>338676</v>
      </c>
      <c r="B1598" s="115" t="s">
        <v>109</v>
      </c>
      <c r="C1598" s="115" t="s">
        <v>137</v>
      </c>
      <c r="D1598" s="115" t="s">
        <v>137</v>
      </c>
      <c r="F1598" s="115" t="s">
        <v>136</v>
      </c>
      <c r="H1598" s="115" t="s">
        <v>137</v>
      </c>
      <c r="I1598" s="115" t="s">
        <v>137</v>
      </c>
      <c r="J1598" s="115" t="s">
        <v>136</v>
      </c>
      <c r="K1598" s="115" t="s">
        <v>136</v>
      </c>
      <c r="L1598" s="115" t="s">
        <v>136</v>
      </c>
      <c r="M1598" s="115" t="s">
        <v>136</v>
      </c>
      <c r="N1598" s="115" t="s">
        <v>136</v>
      </c>
      <c r="O1598" s="115" t="s">
        <v>136</v>
      </c>
    </row>
    <row r="1599" spans="1:15" x14ac:dyDescent="0.25">
      <c r="A1599" s="115">
        <v>338752</v>
      </c>
      <c r="B1599" s="115" t="s">
        <v>109</v>
      </c>
      <c r="C1599" s="115" t="s">
        <v>137</v>
      </c>
      <c r="E1599" s="115" t="s">
        <v>136</v>
      </c>
      <c r="F1599" s="115" t="s">
        <v>137</v>
      </c>
      <c r="H1599" s="115" t="s">
        <v>137</v>
      </c>
      <c r="I1599" s="115" t="s">
        <v>137</v>
      </c>
      <c r="J1599" s="115" t="s">
        <v>136</v>
      </c>
      <c r="K1599" s="115" t="s">
        <v>136</v>
      </c>
      <c r="L1599" s="115" t="s">
        <v>134</v>
      </c>
      <c r="M1599" s="115" t="s">
        <v>136</v>
      </c>
      <c r="N1599" s="115" t="s">
        <v>136</v>
      </c>
      <c r="O1599" s="115" t="s">
        <v>136</v>
      </c>
    </row>
    <row r="1600" spans="1:15" x14ac:dyDescent="0.25">
      <c r="A1600" s="115">
        <v>338760</v>
      </c>
      <c r="B1600" s="115" t="s">
        <v>109</v>
      </c>
      <c r="D1600" s="115" t="s">
        <v>137</v>
      </c>
      <c r="E1600" s="115" t="s">
        <v>137</v>
      </c>
      <c r="F1600" s="115" t="s">
        <v>137</v>
      </c>
      <c r="G1600" s="115" t="s">
        <v>137</v>
      </c>
      <c r="H1600" s="115" t="s">
        <v>137</v>
      </c>
      <c r="I1600" s="115" t="s">
        <v>137</v>
      </c>
      <c r="J1600" s="115" t="s">
        <v>136</v>
      </c>
      <c r="K1600" s="115" t="s">
        <v>136</v>
      </c>
      <c r="L1600" s="115" t="s">
        <v>136</v>
      </c>
      <c r="N1600" s="115" t="s">
        <v>136</v>
      </c>
      <c r="O1600" s="115" t="s">
        <v>136</v>
      </c>
    </row>
    <row r="1601" spans="1:15" x14ac:dyDescent="0.25">
      <c r="A1601" s="115">
        <v>339257</v>
      </c>
      <c r="B1601" s="115" t="s">
        <v>109</v>
      </c>
      <c r="C1601" s="115" t="s">
        <v>134</v>
      </c>
      <c r="D1601" s="115" t="s">
        <v>136</v>
      </c>
      <c r="F1601" s="115" t="s">
        <v>137</v>
      </c>
      <c r="H1601" s="115" t="s">
        <v>137</v>
      </c>
      <c r="I1601" s="115" t="s">
        <v>136</v>
      </c>
      <c r="J1601" s="115" t="s">
        <v>136</v>
      </c>
      <c r="K1601" s="115" t="s">
        <v>136</v>
      </c>
      <c r="L1601" s="115" t="s">
        <v>136</v>
      </c>
      <c r="M1601" s="115" t="s">
        <v>136</v>
      </c>
      <c r="N1601" s="115" t="s">
        <v>136</v>
      </c>
      <c r="O1601" s="115" t="s">
        <v>136</v>
      </c>
    </row>
    <row r="1602" spans="1:15" x14ac:dyDescent="0.25">
      <c r="A1602" s="115">
        <v>339293</v>
      </c>
      <c r="B1602" s="115" t="s">
        <v>109</v>
      </c>
      <c r="D1602" s="115" t="s">
        <v>136</v>
      </c>
      <c r="E1602" s="115" t="s">
        <v>136</v>
      </c>
      <c r="F1602" s="115" t="s">
        <v>136</v>
      </c>
      <c r="G1602" s="115" t="s">
        <v>137</v>
      </c>
      <c r="H1602" s="115" t="s">
        <v>137</v>
      </c>
      <c r="I1602" s="115" t="s">
        <v>134</v>
      </c>
      <c r="J1602" s="115" t="s">
        <v>136</v>
      </c>
      <c r="K1602" s="115" t="s">
        <v>136</v>
      </c>
      <c r="M1602" s="115" t="s">
        <v>136</v>
      </c>
      <c r="N1602" s="115" t="s">
        <v>136</v>
      </c>
      <c r="O1602" s="115" t="s">
        <v>136</v>
      </c>
    </row>
    <row r="1603" spans="1:15" x14ac:dyDescent="0.25">
      <c r="A1603" s="115">
        <v>339308</v>
      </c>
      <c r="B1603" s="115" t="s">
        <v>109</v>
      </c>
      <c r="C1603" s="115" t="s">
        <v>137</v>
      </c>
      <c r="F1603" s="115" t="s">
        <v>137</v>
      </c>
      <c r="G1603" s="115" t="s">
        <v>137</v>
      </c>
      <c r="H1603" s="115" t="s">
        <v>137</v>
      </c>
      <c r="I1603" s="115" t="s">
        <v>134</v>
      </c>
      <c r="J1603" s="115" t="s">
        <v>136</v>
      </c>
      <c r="K1603" s="115" t="s">
        <v>136</v>
      </c>
      <c r="L1603" s="115" t="s">
        <v>134</v>
      </c>
      <c r="M1603" s="115" t="s">
        <v>134</v>
      </c>
      <c r="N1603" s="115" t="s">
        <v>134</v>
      </c>
      <c r="O1603" s="115" t="s">
        <v>136</v>
      </c>
    </row>
    <row r="1604" spans="1:15" x14ac:dyDescent="0.25">
      <c r="A1604" s="115">
        <v>339370</v>
      </c>
      <c r="B1604" s="115" t="s">
        <v>109</v>
      </c>
      <c r="D1604" s="115" t="s">
        <v>137</v>
      </c>
      <c r="E1604" s="115" t="s">
        <v>137</v>
      </c>
      <c r="G1604" s="115" t="s">
        <v>137</v>
      </c>
      <c r="H1604" s="115" t="s">
        <v>137</v>
      </c>
      <c r="I1604" s="115" t="s">
        <v>137</v>
      </c>
      <c r="J1604" s="115" t="s">
        <v>136</v>
      </c>
      <c r="K1604" s="115" t="s">
        <v>134</v>
      </c>
      <c r="L1604" s="115" t="s">
        <v>136</v>
      </c>
      <c r="M1604" s="115" t="s">
        <v>136</v>
      </c>
      <c r="N1604" s="115" t="s">
        <v>134</v>
      </c>
      <c r="O1604" s="115" t="s">
        <v>136</v>
      </c>
    </row>
    <row r="1605" spans="1:15" x14ac:dyDescent="0.25">
      <c r="A1605" s="115">
        <v>339405</v>
      </c>
      <c r="B1605" s="115" t="s">
        <v>109</v>
      </c>
      <c r="C1605" s="115" t="s">
        <v>137</v>
      </c>
      <c r="D1605" s="115" t="s">
        <v>137</v>
      </c>
      <c r="F1605" s="115" t="s">
        <v>136</v>
      </c>
      <c r="G1605" s="115" t="s">
        <v>137</v>
      </c>
      <c r="H1605" s="115" t="s">
        <v>137</v>
      </c>
      <c r="I1605" s="115" t="s">
        <v>136</v>
      </c>
      <c r="J1605" s="115" t="s">
        <v>134</v>
      </c>
      <c r="K1605" s="115" t="s">
        <v>134</v>
      </c>
      <c r="L1605" s="115" t="s">
        <v>136</v>
      </c>
      <c r="N1605" s="115" t="s">
        <v>134</v>
      </c>
      <c r="O1605" s="115" t="s">
        <v>136</v>
      </c>
    </row>
    <row r="1606" spans="1:15" x14ac:dyDescent="0.25">
      <c r="A1606" s="115">
        <v>339451</v>
      </c>
      <c r="B1606" s="115" t="s">
        <v>109</v>
      </c>
      <c r="C1606" s="115" t="s">
        <v>137</v>
      </c>
      <c r="E1606" s="115" t="s">
        <v>137</v>
      </c>
      <c r="G1606" s="115" t="s">
        <v>137</v>
      </c>
      <c r="H1606" s="115" t="s">
        <v>137</v>
      </c>
      <c r="I1606" s="115" t="s">
        <v>137</v>
      </c>
      <c r="J1606" s="115" t="s">
        <v>136</v>
      </c>
      <c r="K1606" s="115" t="s">
        <v>134</v>
      </c>
      <c r="L1606" s="115" t="s">
        <v>134</v>
      </c>
      <c r="M1606" s="115" t="s">
        <v>134</v>
      </c>
      <c r="N1606" s="115" t="s">
        <v>134</v>
      </c>
      <c r="O1606" s="115" t="s">
        <v>136</v>
      </c>
    </row>
    <row r="1607" spans="1:15" x14ac:dyDescent="0.25">
      <c r="A1607" s="115">
        <v>339162</v>
      </c>
      <c r="B1607" s="115" t="s">
        <v>109</v>
      </c>
      <c r="C1607" s="115" t="s">
        <v>136</v>
      </c>
      <c r="D1607" s="115" t="s">
        <v>136</v>
      </c>
      <c r="E1607" s="115" t="s">
        <v>136</v>
      </c>
      <c r="F1607" s="115" t="s">
        <v>136</v>
      </c>
      <c r="G1607" s="115" t="s">
        <v>136</v>
      </c>
      <c r="H1607" s="115" t="s">
        <v>136</v>
      </c>
      <c r="I1607" s="115" t="s">
        <v>136</v>
      </c>
      <c r="J1607" s="115" t="s">
        <v>136</v>
      </c>
      <c r="K1607" s="115" t="s">
        <v>136</v>
      </c>
      <c r="M1607" s="115" t="s">
        <v>136</v>
      </c>
      <c r="N1607" s="115" t="s">
        <v>136</v>
      </c>
      <c r="O1607" s="115" t="s">
        <v>136</v>
      </c>
    </row>
    <row r="1608" spans="1:15" x14ac:dyDescent="0.25">
      <c r="A1608" s="115">
        <v>338524</v>
      </c>
      <c r="B1608" s="115" t="s">
        <v>109</v>
      </c>
      <c r="C1608" s="115" t="s">
        <v>137</v>
      </c>
      <c r="D1608" s="115" t="s">
        <v>136</v>
      </c>
      <c r="F1608" s="115" t="s">
        <v>136</v>
      </c>
      <c r="G1608" s="115" t="s">
        <v>136</v>
      </c>
      <c r="H1608" s="115" t="s">
        <v>136</v>
      </c>
      <c r="I1608" s="115" t="s">
        <v>136</v>
      </c>
      <c r="J1608" s="115" t="s">
        <v>136</v>
      </c>
      <c r="K1608" s="115" t="s">
        <v>136</v>
      </c>
      <c r="L1608" s="115" t="s">
        <v>136</v>
      </c>
      <c r="M1608" s="115" t="s">
        <v>136</v>
      </c>
      <c r="N1608" s="115" t="s">
        <v>134</v>
      </c>
      <c r="O1608" s="115" t="s">
        <v>136</v>
      </c>
    </row>
    <row r="1609" spans="1:15" x14ac:dyDescent="0.25">
      <c r="A1609" s="115">
        <v>338640</v>
      </c>
      <c r="B1609" s="115" t="s">
        <v>109</v>
      </c>
      <c r="D1609" s="115" t="s">
        <v>136</v>
      </c>
      <c r="E1609" s="115" t="s">
        <v>137</v>
      </c>
      <c r="F1609" s="115" t="s">
        <v>137</v>
      </c>
      <c r="G1609" s="115" t="s">
        <v>137</v>
      </c>
      <c r="H1609" s="115" t="s">
        <v>136</v>
      </c>
      <c r="I1609" s="115" t="s">
        <v>136</v>
      </c>
      <c r="J1609" s="115" t="s">
        <v>136</v>
      </c>
      <c r="K1609" s="115" t="s">
        <v>136</v>
      </c>
      <c r="L1609" s="115" t="s">
        <v>136</v>
      </c>
      <c r="M1609" s="115" t="s">
        <v>136</v>
      </c>
      <c r="N1609" s="115" t="s">
        <v>136</v>
      </c>
      <c r="O1609" s="115" t="s">
        <v>136</v>
      </c>
    </row>
    <row r="1610" spans="1:15" x14ac:dyDescent="0.25">
      <c r="A1610" s="115">
        <v>338918</v>
      </c>
      <c r="B1610" s="115" t="s">
        <v>109</v>
      </c>
      <c r="C1610" s="115" t="s">
        <v>136</v>
      </c>
      <c r="E1610" s="115" t="s">
        <v>136</v>
      </c>
      <c r="F1610" s="115" t="s">
        <v>134</v>
      </c>
      <c r="G1610" s="115" t="s">
        <v>137</v>
      </c>
      <c r="H1610" s="115" t="s">
        <v>136</v>
      </c>
      <c r="I1610" s="115" t="s">
        <v>134</v>
      </c>
      <c r="J1610" s="115" t="s">
        <v>134</v>
      </c>
      <c r="K1610" s="115" t="s">
        <v>134</v>
      </c>
      <c r="L1610" s="115" t="s">
        <v>134</v>
      </c>
      <c r="M1610" s="115" t="s">
        <v>136</v>
      </c>
      <c r="N1610" s="115" t="s">
        <v>134</v>
      </c>
      <c r="O1610" s="115" t="s">
        <v>136</v>
      </c>
    </row>
    <row r="1611" spans="1:15" x14ac:dyDescent="0.25">
      <c r="A1611" s="115">
        <v>339313</v>
      </c>
      <c r="B1611" s="115" t="s">
        <v>109</v>
      </c>
      <c r="D1611" s="115" t="s">
        <v>137</v>
      </c>
      <c r="E1611" s="115" t="s">
        <v>137</v>
      </c>
      <c r="F1611" s="115" t="s">
        <v>137</v>
      </c>
      <c r="G1611" s="115" t="s">
        <v>137</v>
      </c>
      <c r="H1611" s="115" t="s">
        <v>137</v>
      </c>
      <c r="I1611" s="115" t="s">
        <v>137</v>
      </c>
      <c r="J1611" s="115" t="s">
        <v>136</v>
      </c>
      <c r="K1611" s="115" t="s">
        <v>136</v>
      </c>
      <c r="L1611" s="115" t="s">
        <v>136</v>
      </c>
      <c r="M1611" s="115" t="s">
        <v>136</v>
      </c>
      <c r="N1611" s="115" t="s">
        <v>136</v>
      </c>
      <c r="O1611" s="115" t="s">
        <v>136</v>
      </c>
    </row>
    <row r="1612" spans="1:15" x14ac:dyDescent="0.25">
      <c r="A1612" s="115">
        <v>338652</v>
      </c>
      <c r="B1612" s="115" t="s">
        <v>109</v>
      </c>
      <c r="C1612" s="115" t="s">
        <v>137</v>
      </c>
      <c r="D1612" s="115" t="s">
        <v>136</v>
      </c>
      <c r="E1612" s="115" t="s">
        <v>136</v>
      </c>
      <c r="F1612" s="115" t="s">
        <v>136</v>
      </c>
      <c r="G1612" s="115" t="s">
        <v>134</v>
      </c>
      <c r="H1612" s="115" t="s">
        <v>137</v>
      </c>
      <c r="I1612" s="115" t="s">
        <v>137</v>
      </c>
      <c r="J1612" s="115" t="s">
        <v>136</v>
      </c>
      <c r="K1612" s="115" t="s">
        <v>136</v>
      </c>
      <c r="L1612" s="115" t="s">
        <v>136</v>
      </c>
      <c r="M1612" s="115" t="s">
        <v>136</v>
      </c>
      <c r="N1612" s="115" t="s">
        <v>136</v>
      </c>
      <c r="O1612" s="115" t="s">
        <v>136</v>
      </c>
    </row>
    <row r="1613" spans="1:15" x14ac:dyDescent="0.25">
      <c r="A1613" s="115">
        <v>338544</v>
      </c>
      <c r="B1613" s="115" t="s">
        <v>109</v>
      </c>
      <c r="C1613" s="115" t="s">
        <v>137</v>
      </c>
      <c r="D1613" s="115" t="s">
        <v>137</v>
      </c>
      <c r="E1613" s="115" t="s">
        <v>137</v>
      </c>
      <c r="F1613" s="115" t="s">
        <v>137</v>
      </c>
      <c r="G1613" s="115" t="s">
        <v>137</v>
      </c>
      <c r="H1613" s="115" t="s">
        <v>137</v>
      </c>
      <c r="I1613" s="115" t="s">
        <v>136</v>
      </c>
      <c r="J1613" s="115" t="s">
        <v>136</v>
      </c>
      <c r="K1613" s="115" t="s">
        <v>136</v>
      </c>
      <c r="L1613" s="115" t="s">
        <v>136</v>
      </c>
      <c r="M1613" s="115" t="s">
        <v>136</v>
      </c>
      <c r="N1613" s="115" t="s">
        <v>136</v>
      </c>
      <c r="O1613" s="115" t="s">
        <v>136</v>
      </c>
    </row>
    <row r="1614" spans="1:15" x14ac:dyDescent="0.25">
      <c r="A1614" s="115">
        <v>339008</v>
      </c>
      <c r="B1614" s="115" t="s">
        <v>109</v>
      </c>
      <c r="C1614" s="115" t="s">
        <v>137</v>
      </c>
      <c r="D1614" s="115" t="s">
        <v>137</v>
      </c>
      <c r="E1614" s="115" t="s">
        <v>137</v>
      </c>
      <c r="F1614" s="115" t="s">
        <v>137</v>
      </c>
      <c r="G1614" s="115" t="s">
        <v>137</v>
      </c>
      <c r="H1614" s="115" t="s">
        <v>137</v>
      </c>
      <c r="I1614" s="115" t="s">
        <v>137</v>
      </c>
      <c r="J1614" s="115" t="s">
        <v>136</v>
      </c>
      <c r="K1614" s="115" t="s">
        <v>136</v>
      </c>
      <c r="L1614" s="115" t="s">
        <v>136</v>
      </c>
      <c r="M1614" s="115" t="s">
        <v>136</v>
      </c>
      <c r="N1614" s="115" t="s">
        <v>136</v>
      </c>
      <c r="O1614" s="115" t="s">
        <v>136</v>
      </c>
    </row>
    <row r="1615" spans="1:15" x14ac:dyDescent="0.25">
      <c r="A1615" s="115">
        <v>339140</v>
      </c>
      <c r="B1615" s="115" t="s">
        <v>109</v>
      </c>
      <c r="C1615" s="115" t="s">
        <v>136</v>
      </c>
      <c r="D1615" s="115" t="s">
        <v>136</v>
      </c>
      <c r="E1615" s="115" t="s">
        <v>136</v>
      </c>
      <c r="F1615" s="115" t="s">
        <v>136</v>
      </c>
      <c r="G1615" s="115" t="s">
        <v>136</v>
      </c>
      <c r="H1615" s="115" t="s">
        <v>136</v>
      </c>
      <c r="I1615" s="115" t="s">
        <v>136</v>
      </c>
      <c r="J1615" s="115" t="s">
        <v>136</v>
      </c>
      <c r="K1615" s="115" t="s">
        <v>136</v>
      </c>
      <c r="L1615" s="115" t="s">
        <v>136</v>
      </c>
      <c r="M1615" s="115" t="s">
        <v>136</v>
      </c>
      <c r="N1615" s="115" t="s">
        <v>134</v>
      </c>
      <c r="O1615" s="115" t="s">
        <v>136</v>
      </c>
    </row>
    <row r="1616" spans="1:15" x14ac:dyDescent="0.25">
      <c r="A1616" s="115">
        <v>339160</v>
      </c>
      <c r="B1616" s="115" t="s">
        <v>109</v>
      </c>
      <c r="C1616" s="115" t="s">
        <v>136</v>
      </c>
      <c r="D1616" s="115" t="s">
        <v>136</v>
      </c>
      <c r="E1616" s="115" t="s">
        <v>137</v>
      </c>
      <c r="F1616" s="115" t="s">
        <v>137</v>
      </c>
      <c r="G1616" s="115" t="s">
        <v>136</v>
      </c>
      <c r="H1616" s="115" t="s">
        <v>137</v>
      </c>
      <c r="I1616" s="115" t="s">
        <v>137</v>
      </c>
      <c r="J1616" s="115" t="s">
        <v>136</v>
      </c>
      <c r="K1616" s="115" t="s">
        <v>136</v>
      </c>
      <c r="L1616" s="115" t="s">
        <v>136</v>
      </c>
      <c r="M1616" s="115" t="s">
        <v>136</v>
      </c>
      <c r="N1616" s="115" t="s">
        <v>136</v>
      </c>
      <c r="O1616" s="115" t="s">
        <v>136</v>
      </c>
    </row>
    <row r="1617" spans="1:15" x14ac:dyDescent="0.25">
      <c r="A1617" s="115">
        <v>339299</v>
      </c>
      <c r="B1617" s="115" t="s">
        <v>109</v>
      </c>
      <c r="C1617" s="115" t="s">
        <v>137</v>
      </c>
      <c r="D1617" s="115" t="s">
        <v>136</v>
      </c>
      <c r="E1617" s="115" t="s">
        <v>137</v>
      </c>
      <c r="F1617" s="115" t="s">
        <v>136</v>
      </c>
      <c r="G1617" s="115" t="s">
        <v>136</v>
      </c>
      <c r="H1617" s="115" t="s">
        <v>136</v>
      </c>
      <c r="I1617" s="115" t="s">
        <v>136</v>
      </c>
      <c r="J1617" s="115" t="s">
        <v>136</v>
      </c>
      <c r="K1617" s="115" t="s">
        <v>136</v>
      </c>
      <c r="L1617" s="115" t="s">
        <v>136</v>
      </c>
      <c r="M1617" s="115" t="s">
        <v>136</v>
      </c>
      <c r="N1617" s="115" t="s">
        <v>136</v>
      </c>
      <c r="O1617" s="115" t="s">
        <v>136</v>
      </c>
    </row>
    <row r="1618" spans="1:15" x14ac:dyDescent="0.25">
      <c r="A1618" s="115">
        <v>339318</v>
      </c>
      <c r="B1618" s="115" t="s">
        <v>109</v>
      </c>
      <c r="C1618" s="115" t="s">
        <v>137</v>
      </c>
      <c r="D1618" s="115" t="s">
        <v>137</v>
      </c>
      <c r="E1618" s="115" t="s">
        <v>137</v>
      </c>
      <c r="F1618" s="115" t="s">
        <v>137</v>
      </c>
      <c r="G1618" s="115" t="s">
        <v>137</v>
      </c>
      <c r="H1618" s="115" t="s">
        <v>137</v>
      </c>
      <c r="I1618" s="115" t="s">
        <v>137</v>
      </c>
      <c r="J1618" s="115" t="s">
        <v>136</v>
      </c>
      <c r="K1618" s="115" t="s">
        <v>136</v>
      </c>
      <c r="L1618" s="115" t="s">
        <v>136</v>
      </c>
      <c r="M1618" s="115" t="s">
        <v>136</v>
      </c>
      <c r="N1618" s="115" t="s">
        <v>136</v>
      </c>
      <c r="O1618" s="115" t="s">
        <v>136</v>
      </c>
    </row>
    <row r="1619" spans="1:15" x14ac:dyDescent="0.25">
      <c r="A1619" s="115">
        <v>339321</v>
      </c>
      <c r="B1619" s="115" t="s">
        <v>109</v>
      </c>
      <c r="C1619" s="115" t="s">
        <v>137</v>
      </c>
      <c r="D1619" s="115" t="s">
        <v>137</v>
      </c>
      <c r="E1619" s="115" t="s">
        <v>137</v>
      </c>
      <c r="F1619" s="115" t="s">
        <v>137</v>
      </c>
      <c r="G1619" s="115" t="s">
        <v>137</v>
      </c>
      <c r="H1619" s="115" t="s">
        <v>137</v>
      </c>
      <c r="I1619" s="115" t="s">
        <v>137</v>
      </c>
      <c r="J1619" s="115" t="s">
        <v>136</v>
      </c>
      <c r="K1619" s="115" t="s">
        <v>136</v>
      </c>
      <c r="L1619" s="115" t="s">
        <v>136</v>
      </c>
      <c r="M1619" s="115" t="s">
        <v>136</v>
      </c>
      <c r="N1619" s="115" t="s">
        <v>136</v>
      </c>
      <c r="O1619" s="115" t="s">
        <v>136</v>
      </c>
    </row>
    <row r="1620" spans="1:15" x14ac:dyDescent="0.25">
      <c r="A1620" s="115">
        <v>339576</v>
      </c>
      <c r="B1620" s="115" t="s">
        <v>109</v>
      </c>
      <c r="C1620" s="115" t="s">
        <v>134</v>
      </c>
      <c r="D1620" s="115" t="s">
        <v>137</v>
      </c>
      <c r="E1620" s="115" t="s">
        <v>134</v>
      </c>
      <c r="F1620" s="115" t="s">
        <v>137</v>
      </c>
      <c r="G1620" s="115" t="s">
        <v>134</v>
      </c>
      <c r="H1620" s="115" t="s">
        <v>137</v>
      </c>
      <c r="I1620" s="115" t="s">
        <v>137</v>
      </c>
      <c r="J1620" s="115" t="s">
        <v>134</v>
      </c>
      <c r="K1620" s="115" t="s">
        <v>134</v>
      </c>
      <c r="L1620" s="115" t="s">
        <v>134</v>
      </c>
      <c r="M1620" s="115" t="s">
        <v>134</v>
      </c>
      <c r="N1620" s="115" t="s">
        <v>134</v>
      </c>
      <c r="O1620" s="115" t="s">
        <v>136</v>
      </c>
    </row>
    <row r="1621" spans="1:15" x14ac:dyDescent="0.25">
      <c r="A1621" s="115">
        <v>340000</v>
      </c>
      <c r="B1621" s="115" t="s">
        <v>109</v>
      </c>
      <c r="C1621" s="115" t="s">
        <v>136</v>
      </c>
      <c r="D1621" s="115" t="s">
        <v>136</v>
      </c>
      <c r="E1621" s="115" t="s">
        <v>136</v>
      </c>
      <c r="F1621" s="115" t="s">
        <v>136</v>
      </c>
      <c r="G1621" s="115" t="s">
        <v>136</v>
      </c>
      <c r="H1621" s="115" t="s">
        <v>136</v>
      </c>
      <c r="I1621" s="115" t="s">
        <v>136</v>
      </c>
      <c r="J1621" s="115" t="s">
        <v>136</v>
      </c>
      <c r="K1621" s="115" t="s">
        <v>136</v>
      </c>
      <c r="L1621" s="115" t="s">
        <v>136</v>
      </c>
      <c r="M1621" s="115" t="s">
        <v>136</v>
      </c>
      <c r="N1621" s="115" t="s">
        <v>136</v>
      </c>
      <c r="O1621" s="115" t="s">
        <v>136</v>
      </c>
    </row>
    <row r="1622" spans="1:15" x14ac:dyDescent="0.25">
      <c r="A1622" s="115">
        <v>339043</v>
      </c>
      <c r="B1622" s="115" t="s">
        <v>109</v>
      </c>
      <c r="F1622" s="115" t="s">
        <v>137</v>
      </c>
      <c r="H1622" s="115" t="s">
        <v>137</v>
      </c>
      <c r="I1622" s="115" t="s">
        <v>137</v>
      </c>
      <c r="J1622" s="115" t="s">
        <v>136</v>
      </c>
      <c r="K1622" s="115" t="s">
        <v>136</v>
      </c>
      <c r="L1622" s="115" t="s">
        <v>136</v>
      </c>
      <c r="M1622" s="115" t="s">
        <v>136</v>
      </c>
      <c r="N1622" s="115" t="s">
        <v>136</v>
      </c>
      <c r="O1622" s="115" t="s">
        <v>136</v>
      </c>
    </row>
    <row r="1623" spans="1:15" x14ac:dyDescent="0.25">
      <c r="A1623" s="115">
        <v>339685</v>
      </c>
      <c r="B1623" s="115" t="s">
        <v>109</v>
      </c>
      <c r="D1623" s="115" t="s">
        <v>137</v>
      </c>
      <c r="F1623" s="115" t="s">
        <v>137</v>
      </c>
      <c r="G1623" s="115" t="s">
        <v>134</v>
      </c>
      <c r="H1623" s="115" t="s">
        <v>137</v>
      </c>
      <c r="I1623" s="115" t="s">
        <v>137</v>
      </c>
      <c r="J1623" s="115" t="s">
        <v>136</v>
      </c>
      <c r="K1623" s="115" t="s">
        <v>136</v>
      </c>
      <c r="L1623" s="115" t="s">
        <v>136</v>
      </c>
      <c r="N1623" s="115" t="s">
        <v>136</v>
      </c>
      <c r="O1623" s="115" t="s">
        <v>136</v>
      </c>
    </row>
    <row r="1624" spans="1:15" x14ac:dyDescent="0.25">
      <c r="A1624" s="115">
        <v>338999</v>
      </c>
      <c r="B1624" s="115" t="s">
        <v>109</v>
      </c>
      <c r="D1624" s="115" t="s">
        <v>137</v>
      </c>
      <c r="F1624" s="115" t="s">
        <v>137</v>
      </c>
      <c r="I1624" s="115" t="s">
        <v>137</v>
      </c>
      <c r="K1624" s="115" t="s">
        <v>137</v>
      </c>
      <c r="L1624" s="115" t="s">
        <v>137</v>
      </c>
      <c r="N1624" s="115" t="s">
        <v>137</v>
      </c>
      <c r="O1624" s="115" t="s">
        <v>137</v>
      </c>
    </row>
    <row r="1625" spans="1:15" x14ac:dyDescent="0.25">
      <c r="A1625" s="115">
        <v>339000</v>
      </c>
      <c r="B1625" s="115" t="s">
        <v>109</v>
      </c>
      <c r="D1625" s="115" t="s">
        <v>137</v>
      </c>
      <c r="F1625" s="115" t="s">
        <v>137</v>
      </c>
      <c r="H1625" s="115" t="s">
        <v>137</v>
      </c>
      <c r="K1625" s="115" t="s">
        <v>137</v>
      </c>
      <c r="N1625" s="115" t="s">
        <v>137</v>
      </c>
      <c r="O1625" s="115" t="s">
        <v>137</v>
      </c>
    </row>
    <row r="1626" spans="1:15" x14ac:dyDescent="0.25">
      <c r="A1626" s="115">
        <v>338509</v>
      </c>
      <c r="B1626" s="115" t="s">
        <v>109</v>
      </c>
      <c r="D1626" s="115" t="s">
        <v>137</v>
      </c>
      <c r="E1626" s="115" t="s">
        <v>137</v>
      </c>
      <c r="F1626" s="115" t="s">
        <v>137</v>
      </c>
      <c r="G1626" s="115" t="s">
        <v>137</v>
      </c>
      <c r="I1626" s="115" t="s">
        <v>137</v>
      </c>
      <c r="M1626" s="115" t="s">
        <v>137</v>
      </c>
      <c r="O1626" s="115" t="s">
        <v>137</v>
      </c>
    </row>
    <row r="1627" spans="1:15" x14ac:dyDescent="0.25">
      <c r="A1627" s="115">
        <v>338820</v>
      </c>
      <c r="B1627" s="115" t="s">
        <v>109</v>
      </c>
      <c r="H1627" s="115" t="s">
        <v>137</v>
      </c>
      <c r="J1627" s="115" t="s">
        <v>137</v>
      </c>
      <c r="K1627" s="115" t="s">
        <v>137</v>
      </c>
      <c r="L1627" s="115" t="s">
        <v>137</v>
      </c>
      <c r="M1627" s="115" t="s">
        <v>137</v>
      </c>
      <c r="N1627" s="115" t="s">
        <v>137</v>
      </c>
      <c r="O1627" s="115" t="s">
        <v>137</v>
      </c>
    </row>
    <row r="1628" spans="1:15" x14ac:dyDescent="0.25">
      <c r="A1628" s="115">
        <v>339374</v>
      </c>
      <c r="B1628" s="115" t="s">
        <v>109</v>
      </c>
      <c r="C1628" s="115" t="s">
        <v>136</v>
      </c>
      <c r="D1628" s="115" t="s">
        <v>136</v>
      </c>
      <c r="E1628" s="115" t="s">
        <v>136</v>
      </c>
      <c r="F1628" s="115" t="s">
        <v>136</v>
      </c>
      <c r="G1628" s="115" t="s">
        <v>137</v>
      </c>
      <c r="H1628" s="115" t="s">
        <v>137</v>
      </c>
      <c r="I1628" s="115" t="s">
        <v>137</v>
      </c>
      <c r="J1628" s="115" t="s">
        <v>134</v>
      </c>
      <c r="K1628" s="115" t="s">
        <v>136</v>
      </c>
      <c r="L1628" s="115" t="s">
        <v>136</v>
      </c>
      <c r="M1628" s="115" t="s">
        <v>134</v>
      </c>
      <c r="N1628" s="115" t="s">
        <v>136</v>
      </c>
      <c r="O1628" s="115" t="s">
        <v>137</v>
      </c>
    </row>
    <row r="1629" spans="1:15" x14ac:dyDescent="0.25">
      <c r="A1629" s="115">
        <v>338543</v>
      </c>
      <c r="B1629" s="115" t="s">
        <v>109</v>
      </c>
      <c r="C1629" s="115" t="s">
        <v>137</v>
      </c>
      <c r="G1629" s="115" t="s">
        <v>137</v>
      </c>
      <c r="K1629" s="115" t="s">
        <v>137</v>
      </c>
      <c r="L1629" s="115" t="s">
        <v>136</v>
      </c>
      <c r="O1629" s="115" t="s">
        <v>137</v>
      </c>
    </row>
    <row r="1630" spans="1:15" x14ac:dyDescent="0.25">
      <c r="A1630" s="115">
        <v>339519</v>
      </c>
      <c r="B1630" s="115" t="s">
        <v>109</v>
      </c>
      <c r="C1630" s="115" t="s">
        <v>137</v>
      </c>
      <c r="F1630" s="115" t="s">
        <v>137</v>
      </c>
      <c r="G1630" s="115" t="s">
        <v>137</v>
      </c>
      <c r="K1630" s="115" t="s">
        <v>137</v>
      </c>
      <c r="N1630" s="115" t="s">
        <v>137</v>
      </c>
      <c r="O1630" s="115" t="s">
        <v>137</v>
      </c>
    </row>
    <row r="1631" spans="1:15" x14ac:dyDescent="0.25">
      <c r="A1631" s="115">
        <v>339587</v>
      </c>
      <c r="B1631" s="115" t="s">
        <v>109</v>
      </c>
      <c r="C1631" s="115" t="s">
        <v>137</v>
      </c>
      <c r="D1631" s="115" t="s">
        <v>137</v>
      </c>
      <c r="E1631" s="115" t="s">
        <v>137</v>
      </c>
      <c r="F1631" s="115" t="s">
        <v>137</v>
      </c>
      <c r="G1631" s="115" t="s">
        <v>137</v>
      </c>
      <c r="H1631" s="115" t="s">
        <v>137</v>
      </c>
      <c r="I1631" s="115" t="s">
        <v>137</v>
      </c>
      <c r="J1631" s="115" t="s">
        <v>137</v>
      </c>
      <c r="K1631" s="115" t="s">
        <v>137</v>
      </c>
      <c r="L1631" s="115" t="s">
        <v>137</v>
      </c>
      <c r="M1631" s="115" t="s">
        <v>137</v>
      </c>
      <c r="N1631" s="115" t="s">
        <v>137</v>
      </c>
      <c r="O1631" s="115" t="s">
        <v>137</v>
      </c>
    </row>
    <row r="1632" spans="1:15" x14ac:dyDescent="0.25">
      <c r="A1632" s="115">
        <v>338987</v>
      </c>
      <c r="B1632" s="115" t="s">
        <v>109</v>
      </c>
      <c r="C1632" s="115" t="s">
        <v>137</v>
      </c>
      <c r="D1632" s="115" t="s">
        <v>137</v>
      </c>
      <c r="E1632" s="115" t="s">
        <v>137</v>
      </c>
      <c r="F1632" s="115" t="s">
        <v>137</v>
      </c>
      <c r="G1632" s="115" t="s">
        <v>137</v>
      </c>
      <c r="H1632" s="115" t="s">
        <v>137</v>
      </c>
      <c r="I1632" s="115" t="s">
        <v>137</v>
      </c>
      <c r="J1632" s="115" t="s">
        <v>137</v>
      </c>
      <c r="K1632" s="115" t="s">
        <v>137</v>
      </c>
      <c r="N1632" s="115" t="s">
        <v>137</v>
      </c>
      <c r="O1632" s="115" t="s">
        <v>137</v>
      </c>
    </row>
    <row r="1633" spans="1:15" x14ac:dyDescent="0.25">
      <c r="A1633" s="115">
        <v>339147</v>
      </c>
      <c r="B1633" s="115" t="s">
        <v>109</v>
      </c>
      <c r="D1633" s="115" t="s">
        <v>137</v>
      </c>
      <c r="E1633" s="115" t="s">
        <v>137</v>
      </c>
      <c r="F1633" s="115" t="s">
        <v>137</v>
      </c>
      <c r="G1633" s="115" t="s">
        <v>137</v>
      </c>
      <c r="H1633" s="115" t="s">
        <v>137</v>
      </c>
      <c r="I1633" s="115" t="s">
        <v>137</v>
      </c>
      <c r="J1633" s="115" t="s">
        <v>137</v>
      </c>
      <c r="K1633" s="115" t="s">
        <v>137</v>
      </c>
      <c r="L1633" s="115" t="s">
        <v>137</v>
      </c>
      <c r="M1633" s="115" t="s">
        <v>137</v>
      </c>
      <c r="N1633" s="115" t="s">
        <v>137</v>
      </c>
      <c r="O1633" s="115" t="s">
        <v>137</v>
      </c>
    </row>
    <row r="1634" spans="1:15" x14ac:dyDescent="0.25">
      <c r="A1634" s="115">
        <v>339211</v>
      </c>
      <c r="B1634" s="115" t="s">
        <v>109</v>
      </c>
      <c r="C1634" s="115" t="s">
        <v>137</v>
      </c>
      <c r="D1634" s="115" t="s">
        <v>137</v>
      </c>
      <c r="E1634" s="115" t="s">
        <v>137</v>
      </c>
      <c r="F1634" s="115" t="s">
        <v>137</v>
      </c>
      <c r="G1634" s="115" t="s">
        <v>137</v>
      </c>
      <c r="H1634" s="115" t="s">
        <v>137</v>
      </c>
      <c r="I1634" s="115" t="s">
        <v>137</v>
      </c>
      <c r="J1634" s="115" t="s">
        <v>137</v>
      </c>
      <c r="K1634" s="115" t="s">
        <v>137</v>
      </c>
      <c r="L1634" s="115" t="s">
        <v>137</v>
      </c>
      <c r="M1634" s="115" t="s">
        <v>137</v>
      </c>
      <c r="N1634" s="115" t="s">
        <v>137</v>
      </c>
      <c r="O1634" s="115" t="s">
        <v>137</v>
      </c>
    </row>
    <row r="1635" spans="1:15" x14ac:dyDescent="0.25">
      <c r="A1635" s="115">
        <v>339512</v>
      </c>
      <c r="B1635" s="115" t="s">
        <v>109</v>
      </c>
      <c r="I1635" s="115" t="s">
        <v>137</v>
      </c>
      <c r="K1635" s="115" t="s">
        <v>137</v>
      </c>
      <c r="L1635" s="115" t="s">
        <v>137</v>
      </c>
      <c r="N1635" s="115" t="s">
        <v>137</v>
      </c>
      <c r="O1635" s="115" t="s">
        <v>137</v>
      </c>
    </row>
    <row r="1636" spans="1:15" x14ac:dyDescent="0.25">
      <c r="A1636" s="115">
        <v>339327</v>
      </c>
      <c r="B1636" s="115" t="s">
        <v>109</v>
      </c>
      <c r="D1636" s="115" t="s">
        <v>137</v>
      </c>
      <c r="E1636" s="115" t="s">
        <v>137</v>
      </c>
      <c r="F1636" s="115" t="s">
        <v>137</v>
      </c>
      <c r="G1636" s="115" t="s">
        <v>137</v>
      </c>
      <c r="H1636" s="115" t="s">
        <v>137</v>
      </c>
      <c r="I1636" s="115" t="s">
        <v>137</v>
      </c>
      <c r="J1636" s="115" t="s">
        <v>137</v>
      </c>
      <c r="K1636" s="115" t="s">
        <v>137</v>
      </c>
      <c r="L1636" s="115" t="s">
        <v>137</v>
      </c>
      <c r="M1636" s="115" t="s">
        <v>137</v>
      </c>
      <c r="N1636" s="115" t="s">
        <v>137</v>
      </c>
      <c r="O1636" s="115" t="s">
        <v>137</v>
      </c>
    </row>
    <row r="1637" spans="1:15" x14ac:dyDescent="0.25">
      <c r="A1637" s="115">
        <v>339215</v>
      </c>
      <c r="B1637" s="115" t="s">
        <v>109</v>
      </c>
      <c r="G1637" s="115" t="s">
        <v>137</v>
      </c>
      <c r="J1637" s="115" t="s">
        <v>137</v>
      </c>
      <c r="K1637" s="115" t="s">
        <v>137</v>
      </c>
      <c r="M1637" s="115" t="s">
        <v>137</v>
      </c>
      <c r="N1637" s="115" t="s">
        <v>136</v>
      </c>
      <c r="O1637" s="115" t="s">
        <v>137</v>
      </c>
    </row>
    <row r="1638" spans="1:15" x14ac:dyDescent="0.25">
      <c r="A1638" s="115">
        <v>338766</v>
      </c>
      <c r="B1638" s="115" t="s">
        <v>109</v>
      </c>
      <c r="G1638" s="115" t="s">
        <v>137</v>
      </c>
      <c r="I1638" s="115" t="s">
        <v>137</v>
      </c>
      <c r="J1638" s="115" t="s">
        <v>137</v>
      </c>
      <c r="K1638" s="115" t="s">
        <v>137</v>
      </c>
      <c r="L1638" s="115" t="s">
        <v>137</v>
      </c>
      <c r="N1638" s="115" t="s">
        <v>137</v>
      </c>
      <c r="O1638" s="115" t="s">
        <v>137</v>
      </c>
    </row>
    <row r="1639" spans="1:15" x14ac:dyDescent="0.25">
      <c r="A1639" s="115">
        <v>339513</v>
      </c>
      <c r="B1639" s="115" t="s">
        <v>109</v>
      </c>
      <c r="D1639" s="115" t="s">
        <v>137</v>
      </c>
      <c r="G1639" s="115" t="s">
        <v>137</v>
      </c>
      <c r="I1639" s="115" t="s">
        <v>137</v>
      </c>
      <c r="J1639" s="115" t="s">
        <v>137</v>
      </c>
      <c r="K1639" s="115" t="s">
        <v>137</v>
      </c>
      <c r="L1639" s="115" t="s">
        <v>137</v>
      </c>
      <c r="M1639" s="115" t="s">
        <v>137</v>
      </c>
      <c r="N1639" s="115" t="s">
        <v>137</v>
      </c>
      <c r="O1639" s="115" t="s">
        <v>137</v>
      </c>
    </row>
    <row r="1640" spans="1:15" x14ac:dyDescent="0.25">
      <c r="A1640" s="115">
        <v>338885</v>
      </c>
      <c r="B1640" s="115" t="s">
        <v>109</v>
      </c>
      <c r="C1640" s="115" t="s">
        <v>137</v>
      </c>
      <c r="D1640" s="115" t="s">
        <v>137</v>
      </c>
      <c r="F1640" s="115" t="s">
        <v>137</v>
      </c>
      <c r="G1640" s="115" t="s">
        <v>137</v>
      </c>
      <c r="I1640" s="115" t="s">
        <v>137</v>
      </c>
      <c r="J1640" s="115" t="s">
        <v>136</v>
      </c>
      <c r="K1640" s="115" t="s">
        <v>136</v>
      </c>
      <c r="L1640" s="115" t="s">
        <v>134</v>
      </c>
      <c r="N1640" s="115" t="s">
        <v>136</v>
      </c>
      <c r="O1640" s="115" t="s">
        <v>137</v>
      </c>
    </row>
    <row r="1641" spans="1:15" x14ac:dyDescent="0.25">
      <c r="A1641" s="115">
        <v>338654</v>
      </c>
      <c r="B1641" s="115" t="s">
        <v>109</v>
      </c>
      <c r="C1641" s="115" t="s">
        <v>137</v>
      </c>
      <c r="D1641" s="115" t="s">
        <v>137</v>
      </c>
      <c r="E1641" s="115" t="s">
        <v>137</v>
      </c>
      <c r="F1641" s="115" t="s">
        <v>137</v>
      </c>
      <c r="G1641" s="115" t="s">
        <v>136</v>
      </c>
      <c r="H1641" s="115" t="s">
        <v>137</v>
      </c>
      <c r="I1641" s="115" t="s">
        <v>137</v>
      </c>
      <c r="J1641" s="115" t="s">
        <v>137</v>
      </c>
      <c r="K1641" s="115" t="s">
        <v>137</v>
      </c>
      <c r="L1641" s="115" t="s">
        <v>134</v>
      </c>
      <c r="M1641" s="115" t="s">
        <v>137</v>
      </c>
      <c r="N1641" s="115" t="s">
        <v>137</v>
      </c>
      <c r="O1641" s="115" t="s">
        <v>137</v>
      </c>
    </row>
    <row r="1642" spans="1:15" x14ac:dyDescent="0.25">
      <c r="A1642" s="115">
        <v>338539</v>
      </c>
      <c r="B1642" s="115" t="s">
        <v>109</v>
      </c>
      <c r="C1642" s="115" t="s">
        <v>137</v>
      </c>
      <c r="D1642" s="115" t="s">
        <v>137</v>
      </c>
      <c r="I1642" s="115" t="s">
        <v>137</v>
      </c>
      <c r="J1642" s="115" t="s">
        <v>137</v>
      </c>
      <c r="K1642" s="115" t="s">
        <v>137</v>
      </c>
      <c r="L1642" s="115" t="s">
        <v>137</v>
      </c>
      <c r="N1642" s="115" t="s">
        <v>137</v>
      </c>
      <c r="O1642" s="115" t="s">
        <v>137</v>
      </c>
    </row>
    <row r="1643" spans="1:15" x14ac:dyDescent="0.25">
      <c r="A1643" s="115">
        <v>338588</v>
      </c>
      <c r="B1643" s="115" t="s">
        <v>109</v>
      </c>
      <c r="D1643" s="115" t="s">
        <v>137</v>
      </c>
      <c r="F1643" s="115" t="s">
        <v>137</v>
      </c>
      <c r="I1643" s="115" t="s">
        <v>137</v>
      </c>
      <c r="K1643" s="115" t="s">
        <v>137</v>
      </c>
      <c r="L1643" s="115" t="s">
        <v>137</v>
      </c>
      <c r="N1643" s="115" t="s">
        <v>137</v>
      </c>
      <c r="O1643" s="115" t="s">
        <v>137</v>
      </c>
    </row>
    <row r="1644" spans="1:15" x14ac:dyDescent="0.25">
      <c r="A1644" s="115">
        <v>338671</v>
      </c>
      <c r="B1644" s="115" t="s">
        <v>109</v>
      </c>
      <c r="H1644" s="115" t="s">
        <v>137</v>
      </c>
      <c r="I1644" s="115" t="s">
        <v>137</v>
      </c>
      <c r="M1644" s="115" t="s">
        <v>137</v>
      </c>
      <c r="N1644" s="115" t="s">
        <v>137</v>
      </c>
      <c r="O1644" s="115" t="s">
        <v>137</v>
      </c>
    </row>
    <row r="1645" spans="1:15" x14ac:dyDescent="0.25">
      <c r="A1645" s="115">
        <v>339007</v>
      </c>
      <c r="B1645" s="115" t="s">
        <v>109</v>
      </c>
      <c r="C1645" s="115" t="s">
        <v>137</v>
      </c>
      <c r="D1645" s="115" t="s">
        <v>137</v>
      </c>
      <c r="F1645" s="115" t="s">
        <v>137</v>
      </c>
      <c r="H1645" s="115" t="s">
        <v>137</v>
      </c>
      <c r="N1645" s="115" t="s">
        <v>137</v>
      </c>
      <c r="O1645" s="115" t="s">
        <v>137</v>
      </c>
    </row>
    <row r="1646" spans="1:15" x14ac:dyDescent="0.25">
      <c r="A1646" s="115">
        <v>339034</v>
      </c>
      <c r="B1646" s="115" t="s">
        <v>109</v>
      </c>
      <c r="C1646" s="115" t="s">
        <v>137</v>
      </c>
      <c r="D1646" s="115" t="s">
        <v>137</v>
      </c>
      <c r="G1646" s="115" t="s">
        <v>137</v>
      </c>
      <c r="H1646" s="115" t="s">
        <v>137</v>
      </c>
      <c r="I1646" s="115" t="s">
        <v>137</v>
      </c>
      <c r="J1646" s="115" t="s">
        <v>136</v>
      </c>
      <c r="K1646" s="115" t="s">
        <v>134</v>
      </c>
      <c r="N1646" s="115" t="s">
        <v>136</v>
      </c>
      <c r="O1646" s="115" t="s">
        <v>137</v>
      </c>
    </row>
    <row r="1647" spans="1:15" x14ac:dyDescent="0.25">
      <c r="A1647" s="115">
        <v>339054</v>
      </c>
      <c r="B1647" s="115" t="s">
        <v>109</v>
      </c>
      <c r="H1647" s="115" t="s">
        <v>137</v>
      </c>
      <c r="J1647" s="115" t="s">
        <v>137</v>
      </c>
      <c r="K1647" s="115" t="s">
        <v>137</v>
      </c>
      <c r="N1647" s="115" t="s">
        <v>136</v>
      </c>
      <c r="O1647" s="115" t="s">
        <v>136</v>
      </c>
    </row>
    <row r="1648" spans="1:15" x14ac:dyDescent="0.25">
      <c r="A1648" s="115">
        <v>339069</v>
      </c>
      <c r="B1648" s="115" t="s">
        <v>109</v>
      </c>
      <c r="D1648" s="115" t="s">
        <v>137</v>
      </c>
      <c r="F1648" s="115" t="s">
        <v>137</v>
      </c>
      <c r="K1648" s="115" t="s">
        <v>137</v>
      </c>
      <c r="M1648" s="115" t="s">
        <v>137</v>
      </c>
      <c r="N1648" s="115" t="s">
        <v>137</v>
      </c>
      <c r="O1648" s="115" t="s">
        <v>137</v>
      </c>
    </row>
    <row r="1649" spans="1:15" x14ac:dyDescent="0.25">
      <c r="A1649" s="115">
        <v>339095</v>
      </c>
      <c r="B1649" s="115" t="s">
        <v>109</v>
      </c>
      <c r="D1649" s="115" t="s">
        <v>137</v>
      </c>
      <c r="E1649" s="115" t="s">
        <v>137</v>
      </c>
      <c r="G1649" s="115" t="s">
        <v>137</v>
      </c>
      <c r="I1649" s="115" t="s">
        <v>137</v>
      </c>
      <c r="K1649" s="115" t="s">
        <v>136</v>
      </c>
      <c r="L1649" s="115" t="s">
        <v>137</v>
      </c>
      <c r="M1649" s="115" t="s">
        <v>137</v>
      </c>
      <c r="N1649" s="115" t="s">
        <v>134</v>
      </c>
      <c r="O1649" s="115" t="s">
        <v>137</v>
      </c>
    </row>
    <row r="1650" spans="1:15" x14ac:dyDescent="0.25">
      <c r="A1650" s="115">
        <v>339121</v>
      </c>
      <c r="B1650" s="115" t="s">
        <v>109</v>
      </c>
      <c r="C1650" s="115" t="s">
        <v>137</v>
      </c>
      <c r="D1650" s="115" t="s">
        <v>137</v>
      </c>
      <c r="F1650" s="115" t="s">
        <v>137</v>
      </c>
      <c r="H1650" s="115" t="s">
        <v>137</v>
      </c>
      <c r="K1650" s="115" t="s">
        <v>137</v>
      </c>
      <c r="N1650" s="115" t="s">
        <v>137</v>
      </c>
      <c r="O1650" s="115" t="s">
        <v>137</v>
      </c>
    </row>
    <row r="1651" spans="1:15" x14ac:dyDescent="0.25">
      <c r="A1651" s="115">
        <v>339183</v>
      </c>
      <c r="B1651" s="115" t="s">
        <v>109</v>
      </c>
      <c r="C1651" s="115" t="s">
        <v>137</v>
      </c>
      <c r="D1651" s="115" t="s">
        <v>137</v>
      </c>
      <c r="E1651" s="115" t="s">
        <v>137</v>
      </c>
      <c r="I1651" s="115" t="s">
        <v>137</v>
      </c>
      <c r="J1651" s="115" t="s">
        <v>137</v>
      </c>
      <c r="K1651" s="115" t="s">
        <v>137</v>
      </c>
      <c r="M1651" s="115" t="s">
        <v>137</v>
      </c>
      <c r="N1651" s="115" t="s">
        <v>137</v>
      </c>
      <c r="O1651" s="115" t="s">
        <v>137</v>
      </c>
    </row>
    <row r="1652" spans="1:15" x14ac:dyDescent="0.25">
      <c r="A1652" s="115">
        <v>339186</v>
      </c>
      <c r="B1652" s="115" t="s">
        <v>109</v>
      </c>
      <c r="C1652" s="115" t="s">
        <v>136</v>
      </c>
      <c r="F1652" s="115" t="s">
        <v>137</v>
      </c>
      <c r="G1652" s="115" t="s">
        <v>137</v>
      </c>
      <c r="K1652" s="115" t="s">
        <v>136</v>
      </c>
      <c r="L1652" s="115" t="s">
        <v>137</v>
      </c>
      <c r="N1652" s="115" t="s">
        <v>137</v>
      </c>
      <c r="O1652" s="115" t="s">
        <v>137</v>
      </c>
    </row>
    <row r="1653" spans="1:15" x14ac:dyDescent="0.25">
      <c r="A1653" s="115">
        <v>339365</v>
      </c>
      <c r="B1653" s="115" t="s">
        <v>109</v>
      </c>
      <c r="E1653" s="115" t="s">
        <v>137</v>
      </c>
      <c r="G1653" s="115" t="s">
        <v>137</v>
      </c>
      <c r="H1653" s="115" t="s">
        <v>137</v>
      </c>
      <c r="I1653" s="115" t="s">
        <v>137</v>
      </c>
      <c r="J1653" s="115" t="s">
        <v>137</v>
      </c>
      <c r="M1653" s="115" t="s">
        <v>137</v>
      </c>
      <c r="N1653" s="115" t="s">
        <v>134</v>
      </c>
      <c r="O1653" s="115" t="s">
        <v>136</v>
      </c>
    </row>
    <row r="1654" spans="1:15" x14ac:dyDescent="0.25">
      <c r="A1654" s="115">
        <v>339367</v>
      </c>
      <c r="B1654" s="115" t="s">
        <v>109</v>
      </c>
      <c r="D1654" s="115" t="s">
        <v>136</v>
      </c>
      <c r="E1654" s="115" t="s">
        <v>137</v>
      </c>
      <c r="H1654" s="115" t="s">
        <v>137</v>
      </c>
      <c r="J1654" s="115" t="s">
        <v>136</v>
      </c>
      <c r="O1654" s="115" t="s">
        <v>137</v>
      </c>
    </row>
    <row r="1655" spans="1:15" x14ac:dyDescent="0.25">
      <c r="A1655" s="115">
        <v>339399</v>
      </c>
      <c r="B1655" s="115" t="s">
        <v>109</v>
      </c>
      <c r="C1655" s="115" t="s">
        <v>137</v>
      </c>
      <c r="G1655" s="115" t="s">
        <v>137</v>
      </c>
      <c r="J1655" s="115" t="s">
        <v>137</v>
      </c>
      <c r="K1655" s="115" t="s">
        <v>137</v>
      </c>
      <c r="L1655" s="115" t="s">
        <v>137</v>
      </c>
      <c r="O1655" s="115" t="s">
        <v>137</v>
      </c>
    </row>
    <row r="1656" spans="1:15" x14ac:dyDescent="0.25">
      <c r="A1656" s="115">
        <v>339411</v>
      </c>
      <c r="B1656" s="115" t="s">
        <v>109</v>
      </c>
      <c r="F1656" s="115" t="s">
        <v>137</v>
      </c>
      <c r="J1656" s="115" t="s">
        <v>136</v>
      </c>
      <c r="K1656" s="115" t="s">
        <v>136</v>
      </c>
      <c r="L1656" s="115" t="s">
        <v>136</v>
      </c>
      <c r="N1656" s="115" t="s">
        <v>136</v>
      </c>
      <c r="O1656" s="115" t="s">
        <v>136</v>
      </c>
    </row>
    <row r="1657" spans="1:15" x14ac:dyDescent="0.25">
      <c r="A1657" s="115">
        <v>339444</v>
      </c>
      <c r="B1657" s="115" t="s">
        <v>109</v>
      </c>
      <c r="C1657" s="115" t="s">
        <v>137</v>
      </c>
      <c r="D1657" s="115" t="s">
        <v>137</v>
      </c>
      <c r="E1657" s="115" t="s">
        <v>137</v>
      </c>
      <c r="F1657" s="115" t="s">
        <v>137</v>
      </c>
      <c r="G1657" s="115" t="s">
        <v>137</v>
      </c>
      <c r="H1657" s="115" t="s">
        <v>137</v>
      </c>
      <c r="I1657" s="115" t="s">
        <v>137</v>
      </c>
      <c r="J1657" s="115" t="s">
        <v>137</v>
      </c>
      <c r="K1657" s="115" t="s">
        <v>137</v>
      </c>
      <c r="M1657" s="115" t="s">
        <v>137</v>
      </c>
      <c r="N1657" s="115" t="s">
        <v>137</v>
      </c>
      <c r="O1657" s="115" t="s">
        <v>137</v>
      </c>
    </row>
    <row r="1658" spans="1:15" x14ac:dyDescent="0.25">
      <c r="A1658" s="115">
        <v>339490</v>
      </c>
      <c r="B1658" s="115" t="s">
        <v>109</v>
      </c>
      <c r="G1658" s="115" t="s">
        <v>137</v>
      </c>
      <c r="J1658" s="115" t="s">
        <v>137</v>
      </c>
      <c r="K1658" s="115" t="s">
        <v>137</v>
      </c>
      <c r="N1658" s="115" t="s">
        <v>137</v>
      </c>
      <c r="O1658" s="115" t="s">
        <v>137</v>
      </c>
    </row>
    <row r="1659" spans="1:15" x14ac:dyDescent="0.25">
      <c r="A1659" s="115">
        <v>339505</v>
      </c>
      <c r="B1659" s="115" t="s">
        <v>109</v>
      </c>
      <c r="C1659" s="115" t="s">
        <v>137</v>
      </c>
      <c r="D1659" s="115" t="s">
        <v>137</v>
      </c>
      <c r="E1659" s="115" t="s">
        <v>137</v>
      </c>
      <c r="F1659" s="115" t="s">
        <v>137</v>
      </c>
      <c r="G1659" s="115" t="s">
        <v>137</v>
      </c>
      <c r="H1659" s="115" t="s">
        <v>137</v>
      </c>
      <c r="I1659" s="115" t="s">
        <v>137</v>
      </c>
      <c r="J1659" s="115" t="s">
        <v>136</v>
      </c>
      <c r="K1659" s="115" t="s">
        <v>137</v>
      </c>
      <c r="L1659" s="115" t="s">
        <v>136</v>
      </c>
      <c r="M1659" s="115" t="s">
        <v>137</v>
      </c>
      <c r="N1659" s="115" t="s">
        <v>137</v>
      </c>
      <c r="O1659" s="115" t="s">
        <v>137</v>
      </c>
    </row>
    <row r="1660" spans="1:15" x14ac:dyDescent="0.25">
      <c r="A1660" s="115">
        <v>339507</v>
      </c>
      <c r="B1660" s="115" t="s">
        <v>109</v>
      </c>
      <c r="F1660" s="115" t="s">
        <v>137</v>
      </c>
      <c r="I1660" s="115" t="s">
        <v>137</v>
      </c>
      <c r="K1660" s="115" t="s">
        <v>137</v>
      </c>
      <c r="M1660" s="115" t="s">
        <v>137</v>
      </c>
      <c r="N1660" s="115" t="s">
        <v>137</v>
      </c>
      <c r="O1660" s="115" t="s">
        <v>137</v>
      </c>
    </row>
    <row r="1661" spans="1:15" x14ac:dyDescent="0.25">
      <c r="A1661" s="115">
        <v>339529</v>
      </c>
      <c r="B1661" s="115" t="s">
        <v>109</v>
      </c>
      <c r="D1661" s="115" t="s">
        <v>137</v>
      </c>
      <c r="G1661" s="115" t="s">
        <v>137</v>
      </c>
      <c r="H1661" s="115" t="s">
        <v>137</v>
      </c>
      <c r="K1661" s="115" t="s">
        <v>137</v>
      </c>
      <c r="N1661" s="115" t="s">
        <v>136</v>
      </c>
      <c r="O1661" s="115" t="s">
        <v>137</v>
      </c>
    </row>
    <row r="1662" spans="1:15" x14ac:dyDescent="0.25">
      <c r="A1662" s="115">
        <v>339593</v>
      </c>
      <c r="B1662" s="115" t="s">
        <v>109</v>
      </c>
      <c r="D1662" s="115" t="s">
        <v>137</v>
      </c>
      <c r="F1662" s="115" t="s">
        <v>137</v>
      </c>
      <c r="I1662" s="115" t="s">
        <v>137</v>
      </c>
      <c r="J1662" s="115" t="s">
        <v>137</v>
      </c>
      <c r="K1662" s="115" t="s">
        <v>137</v>
      </c>
      <c r="N1662" s="115" t="s">
        <v>136</v>
      </c>
      <c r="O1662" s="115" t="s">
        <v>136</v>
      </c>
    </row>
    <row r="1663" spans="1:15" x14ac:dyDescent="0.25">
      <c r="A1663" s="115">
        <v>339631</v>
      </c>
      <c r="B1663" s="115" t="s">
        <v>109</v>
      </c>
      <c r="D1663" s="115" t="s">
        <v>137</v>
      </c>
      <c r="F1663" s="115" t="s">
        <v>137</v>
      </c>
      <c r="H1663" s="115" t="s">
        <v>137</v>
      </c>
      <c r="J1663" s="115" t="s">
        <v>136</v>
      </c>
      <c r="K1663" s="115" t="s">
        <v>136</v>
      </c>
      <c r="L1663" s="115" t="s">
        <v>136</v>
      </c>
      <c r="N1663" s="115" t="s">
        <v>136</v>
      </c>
      <c r="O1663" s="115" t="s">
        <v>136</v>
      </c>
    </row>
    <row r="1664" spans="1:15" x14ac:dyDescent="0.25">
      <c r="A1664" s="115">
        <v>339637</v>
      </c>
      <c r="B1664" s="115" t="s">
        <v>109</v>
      </c>
      <c r="C1664" s="115" t="s">
        <v>137</v>
      </c>
      <c r="F1664" s="115" t="s">
        <v>137</v>
      </c>
      <c r="G1664" s="115" t="s">
        <v>137</v>
      </c>
      <c r="H1664" s="115" t="s">
        <v>137</v>
      </c>
      <c r="J1664" s="115" t="s">
        <v>136</v>
      </c>
      <c r="K1664" s="115" t="s">
        <v>136</v>
      </c>
      <c r="L1664" s="115" t="s">
        <v>136</v>
      </c>
      <c r="N1664" s="115" t="s">
        <v>136</v>
      </c>
      <c r="O1664" s="115" t="s">
        <v>136</v>
      </c>
    </row>
    <row r="1665" spans="1:15" x14ac:dyDescent="0.25">
      <c r="A1665" s="115">
        <v>339640</v>
      </c>
      <c r="B1665" s="115" t="s">
        <v>109</v>
      </c>
      <c r="E1665" s="115" t="s">
        <v>136</v>
      </c>
      <c r="F1665" s="115" t="s">
        <v>137</v>
      </c>
      <c r="K1665" s="115" t="s">
        <v>136</v>
      </c>
      <c r="L1665" s="115" t="s">
        <v>136</v>
      </c>
      <c r="N1665" s="115" t="s">
        <v>136</v>
      </c>
      <c r="O1665" s="115" t="s">
        <v>136</v>
      </c>
    </row>
    <row r="1666" spans="1:15" x14ac:dyDescent="0.25">
      <c r="A1666" s="115">
        <v>339642</v>
      </c>
      <c r="B1666" s="115" t="s">
        <v>109</v>
      </c>
      <c r="D1666" s="115" t="s">
        <v>136</v>
      </c>
      <c r="E1666" s="115" t="s">
        <v>136</v>
      </c>
      <c r="F1666" s="115" t="s">
        <v>136</v>
      </c>
      <c r="J1666" s="115" t="s">
        <v>134</v>
      </c>
      <c r="K1666" s="115" t="s">
        <v>136</v>
      </c>
      <c r="L1666" s="115" t="s">
        <v>134</v>
      </c>
      <c r="M1666" s="115" t="s">
        <v>136</v>
      </c>
      <c r="O1666" s="115" t="s">
        <v>136</v>
      </c>
    </row>
    <row r="1667" spans="1:15" x14ac:dyDescent="0.25">
      <c r="A1667" s="115">
        <v>339664</v>
      </c>
      <c r="B1667" s="115" t="s">
        <v>109</v>
      </c>
      <c r="D1667" s="115" t="s">
        <v>134</v>
      </c>
      <c r="G1667" s="115" t="s">
        <v>134</v>
      </c>
      <c r="J1667" s="115" t="s">
        <v>136</v>
      </c>
      <c r="K1667" s="115" t="s">
        <v>136</v>
      </c>
      <c r="O1667" s="115" t="s">
        <v>136</v>
      </c>
    </row>
    <row r="1668" spans="1:15" x14ac:dyDescent="0.25">
      <c r="A1668" s="115">
        <v>339688</v>
      </c>
      <c r="B1668" s="115" t="s">
        <v>109</v>
      </c>
      <c r="D1668" s="115" t="s">
        <v>137</v>
      </c>
      <c r="F1668" s="115" t="s">
        <v>137</v>
      </c>
      <c r="G1668" s="115" t="s">
        <v>137</v>
      </c>
      <c r="H1668" s="115" t="s">
        <v>137</v>
      </c>
      <c r="J1668" s="115" t="s">
        <v>136</v>
      </c>
      <c r="K1668" s="115" t="s">
        <v>136</v>
      </c>
      <c r="L1668" s="115" t="s">
        <v>136</v>
      </c>
      <c r="N1668" s="115" t="s">
        <v>136</v>
      </c>
      <c r="O1668" s="115" t="s">
        <v>136</v>
      </c>
    </row>
    <row r="1669" spans="1:15" x14ac:dyDescent="0.25">
      <c r="A1669" s="115">
        <v>339706</v>
      </c>
      <c r="B1669" s="115" t="s">
        <v>109</v>
      </c>
      <c r="F1669" s="115" t="s">
        <v>137</v>
      </c>
      <c r="I1669" s="115" t="s">
        <v>137</v>
      </c>
      <c r="J1669" s="115" t="s">
        <v>136</v>
      </c>
      <c r="K1669" s="115" t="s">
        <v>136</v>
      </c>
      <c r="L1669" s="115" t="s">
        <v>136</v>
      </c>
      <c r="M1669" s="115" t="s">
        <v>136</v>
      </c>
      <c r="N1669" s="115" t="s">
        <v>136</v>
      </c>
      <c r="O1669" s="115" t="s">
        <v>136</v>
      </c>
    </row>
    <row r="1670" spans="1:15" x14ac:dyDescent="0.25">
      <c r="A1670" s="115">
        <v>339710</v>
      </c>
      <c r="B1670" s="115" t="s">
        <v>109</v>
      </c>
      <c r="D1670" s="115" t="s">
        <v>137</v>
      </c>
      <c r="F1670" s="115" t="s">
        <v>137</v>
      </c>
      <c r="J1670" s="115" t="s">
        <v>136</v>
      </c>
      <c r="K1670" s="115" t="s">
        <v>136</v>
      </c>
      <c r="O1670" s="115" t="s">
        <v>136</v>
      </c>
    </row>
    <row r="1671" spans="1:15" x14ac:dyDescent="0.25">
      <c r="A1671" s="115">
        <v>339718</v>
      </c>
      <c r="B1671" s="115" t="s">
        <v>109</v>
      </c>
      <c r="C1671" s="115" t="s">
        <v>137</v>
      </c>
      <c r="D1671" s="115" t="s">
        <v>137</v>
      </c>
      <c r="F1671" s="115" t="s">
        <v>137</v>
      </c>
      <c r="J1671" s="115" t="s">
        <v>136</v>
      </c>
      <c r="K1671" s="115" t="s">
        <v>136</v>
      </c>
      <c r="L1671" s="115" t="s">
        <v>136</v>
      </c>
      <c r="O1671" s="115" t="s">
        <v>136</v>
      </c>
    </row>
    <row r="1672" spans="1:15" x14ac:dyDescent="0.25">
      <c r="A1672" s="115">
        <v>339723</v>
      </c>
      <c r="B1672" s="115" t="s">
        <v>109</v>
      </c>
      <c r="C1672" s="115" t="s">
        <v>137</v>
      </c>
      <c r="D1672" s="115" t="s">
        <v>137</v>
      </c>
      <c r="E1672" s="115" t="s">
        <v>137</v>
      </c>
      <c r="F1672" s="115" t="s">
        <v>137</v>
      </c>
      <c r="G1672" s="115" t="s">
        <v>136</v>
      </c>
      <c r="H1672" s="115" t="s">
        <v>136</v>
      </c>
      <c r="I1672" s="115" t="s">
        <v>136</v>
      </c>
      <c r="J1672" s="115" t="s">
        <v>136</v>
      </c>
      <c r="K1672" s="115" t="s">
        <v>136</v>
      </c>
      <c r="L1672" s="115" t="s">
        <v>136</v>
      </c>
      <c r="M1672" s="115" t="s">
        <v>136</v>
      </c>
      <c r="N1672" s="115" t="s">
        <v>136</v>
      </c>
      <c r="O1672" s="115" t="s">
        <v>136</v>
      </c>
    </row>
    <row r="1673" spans="1:15" x14ac:dyDescent="0.25">
      <c r="A1673" s="115">
        <v>339741</v>
      </c>
      <c r="B1673" s="115" t="s">
        <v>109</v>
      </c>
      <c r="F1673" s="115" t="s">
        <v>137</v>
      </c>
      <c r="G1673" s="115" t="s">
        <v>137</v>
      </c>
      <c r="J1673" s="115" t="s">
        <v>136</v>
      </c>
      <c r="K1673" s="115" t="s">
        <v>136</v>
      </c>
      <c r="O1673" s="115" t="s">
        <v>136</v>
      </c>
    </row>
    <row r="1674" spans="1:15" x14ac:dyDescent="0.25">
      <c r="A1674" s="115">
        <v>339746</v>
      </c>
      <c r="B1674" s="115" t="s">
        <v>109</v>
      </c>
      <c r="C1674" s="115" t="s">
        <v>137</v>
      </c>
      <c r="D1674" s="115" t="s">
        <v>137</v>
      </c>
      <c r="E1674" s="115" t="s">
        <v>137</v>
      </c>
      <c r="F1674" s="115" t="s">
        <v>137</v>
      </c>
      <c r="G1674" s="115" t="s">
        <v>137</v>
      </c>
      <c r="I1674" s="115" t="s">
        <v>137</v>
      </c>
      <c r="J1674" s="115" t="s">
        <v>136</v>
      </c>
      <c r="L1674" s="115" t="s">
        <v>136</v>
      </c>
      <c r="M1674" s="115" t="s">
        <v>136</v>
      </c>
      <c r="N1674" s="115" t="s">
        <v>136</v>
      </c>
      <c r="O1674" s="115" t="s">
        <v>136</v>
      </c>
    </row>
    <row r="1675" spans="1:15" x14ac:dyDescent="0.25">
      <c r="A1675" s="115">
        <v>339747</v>
      </c>
      <c r="B1675" s="115" t="s">
        <v>109</v>
      </c>
      <c r="H1675" s="115" t="s">
        <v>136</v>
      </c>
      <c r="J1675" s="115" t="s">
        <v>136</v>
      </c>
      <c r="K1675" s="115" t="s">
        <v>136</v>
      </c>
      <c r="L1675" s="115" t="s">
        <v>136</v>
      </c>
      <c r="N1675" s="115" t="s">
        <v>136</v>
      </c>
      <c r="O1675" s="115" t="s">
        <v>136</v>
      </c>
    </row>
    <row r="1676" spans="1:15" x14ac:dyDescent="0.25">
      <c r="A1676" s="115">
        <v>339780</v>
      </c>
      <c r="B1676" s="115" t="s">
        <v>109</v>
      </c>
      <c r="I1676" s="115" t="s">
        <v>137</v>
      </c>
      <c r="J1676" s="115" t="s">
        <v>136</v>
      </c>
      <c r="K1676" s="115" t="s">
        <v>136</v>
      </c>
      <c r="N1676" s="115" t="s">
        <v>136</v>
      </c>
      <c r="O1676" s="115" t="s">
        <v>136</v>
      </c>
    </row>
    <row r="1677" spans="1:15" x14ac:dyDescent="0.25">
      <c r="A1677" s="115">
        <v>339783</v>
      </c>
      <c r="B1677" s="115" t="s">
        <v>109</v>
      </c>
      <c r="D1677" s="115" t="s">
        <v>137</v>
      </c>
      <c r="F1677" s="115" t="s">
        <v>137</v>
      </c>
      <c r="I1677" s="115" t="s">
        <v>137</v>
      </c>
      <c r="J1677" s="115" t="s">
        <v>136</v>
      </c>
      <c r="K1677" s="115" t="s">
        <v>136</v>
      </c>
      <c r="N1677" s="115" t="s">
        <v>136</v>
      </c>
      <c r="O1677" s="115" t="s">
        <v>136</v>
      </c>
    </row>
    <row r="1678" spans="1:15" x14ac:dyDescent="0.25">
      <c r="A1678" s="115">
        <v>339791</v>
      </c>
      <c r="B1678" s="115" t="s">
        <v>109</v>
      </c>
      <c r="D1678" s="115" t="s">
        <v>137</v>
      </c>
      <c r="F1678" s="115" t="s">
        <v>137</v>
      </c>
      <c r="H1678" s="115" t="s">
        <v>137</v>
      </c>
      <c r="I1678" s="115" t="s">
        <v>137</v>
      </c>
      <c r="J1678" s="115" t="s">
        <v>136</v>
      </c>
      <c r="K1678" s="115" t="s">
        <v>136</v>
      </c>
      <c r="L1678" s="115" t="s">
        <v>136</v>
      </c>
      <c r="M1678" s="115" t="s">
        <v>136</v>
      </c>
      <c r="N1678" s="115" t="s">
        <v>136</v>
      </c>
      <c r="O1678" s="115" t="s">
        <v>136</v>
      </c>
    </row>
    <row r="1679" spans="1:15" x14ac:dyDescent="0.25">
      <c r="A1679" s="115">
        <v>339813</v>
      </c>
      <c r="B1679" s="115" t="s">
        <v>109</v>
      </c>
      <c r="D1679" s="115" t="s">
        <v>137</v>
      </c>
      <c r="E1679" s="115" t="s">
        <v>137</v>
      </c>
      <c r="G1679" s="115" t="s">
        <v>137</v>
      </c>
      <c r="J1679" s="115" t="s">
        <v>136</v>
      </c>
      <c r="K1679" s="115" t="s">
        <v>136</v>
      </c>
      <c r="L1679" s="115" t="s">
        <v>136</v>
      </c>
      <c r="N1679" s="115" t="s">
        <v>136</v>
      </c>
      <c r="O1679" s="115" t="s">
        <v>136</v>
      </c>
    </row>
    <row r="1680" spans="1:15" x14ac:dyDescent="0.25">
      <c r="A1680" s="115">
        <v>339837</v>
      </c>
      <c r="B1680" s="115" t="s">
        <v>109</v>
      </c>
      <c r="C1680" s="115" t="s">
        <v>137</v>
      </c>
      <c r="D1680" s="115" t="s">
        <v>137</v>
      </c>
      <c r="E1680" s="115" t="s">
        <v>137</v>
      </c>
      <c r="F1680" s="115" t="s">
        <v>137</v>
      </c>
      <c r="G1680" s="115" t="s">
        <v>136</v>
      </c>
      <c r="H1680" s="115" t="s">
        <v>136</v>
      </c>
      <c r="I1680" s="115" t="s">
        <v>136</v>
      </c>
      <c r="J1680" s="115" t="s">
        <v>136</v>
      </c>
      <c r="K1680" s="115" t="s">
        <v>136</v>
      </c>
      <c r="L1680" s="115" t="s">
        <v>136</v>
      </c>
      <c r="M1680" s="115" t="s">
        <v>136</v>
      </c>
      <c r="N1680" s="115" t="s">
        <v>136</v>
      </c>
      <c r="O1680" s="115" t="s">
        <v>136</v>
      </c>
    </row>
    <row r="1681" spans="1:15" x14ac:dyDescent="0.25">
      <c r="A1681" s="115">
        <v>339853</v>
      </c>
      <c r="B1681" s="115" t="s">
        <v>109</v>
      </c>
      <c r="F1681" s="115" t="s">
        <v>137</v>
      </c>
      <c r="G1681" s="115" t="s">
        <v>137</v>
      </c>
      <c r="I1681" s="115" t="s">
        <v>136</v>
      </c>
      <c r="J1681" s="115" t="s">
        <v>136</v>
      </c>
      <c r="K1681" s="115" t="s">
        <v>136</v>
      </c>
      <c r="L1681" s="115" t="s">
        <v>136</v>
      </c>
      <c r="N1681" s="115" t="s">
        <v>134</v>
      </c>
      <c r="O1681" s="115" t="s">
        <v>136</v>
      </c>
    </row>
    <row r="1682" spans="1:15" x14ac:dyDescent="0.25">
      <c r="A1682" s="115">
        <v>339855</v>
      </c>
      <c r="B1682" s="115" t="s">
        <v>109</v>
      </c>
      <c r="G1682" s="115" t="s">
        <v>137</v>
      </c>
      <c r="H1682" s="115" t="s">
        <v>137</v>
      </c>
      <c r="J1682" s="115" t="s">
        <v>136</v>
      </c>
      <c r="K1682" s="115" t="s">
        <v>136</v>
      </c>
      <c r="N1682" s="115" t="s">
        <v>136</v>
      </c>
      <c r="O1682" s="115" t="s">
        <v>136</v>
      </c>
    </row>
    <row r="1683" spans="1:15" x14ac:dyDescent="0.25">
      <c r="A1683" s="115">
        <v>339888</v>
      </c>
      <c r="B1683" s="115" t="s">
        <v>109</v>
      </c>
      <c r="D1683" s="115" t="s">
        <v>137</v>
      </c>
      <c r="F1683" s="115" t="s">
        <v>136</v>
      </c>
      <c r="H1683" s="115" t="s">
        <v>137</v>
      </c>
      <c r="K1683" s="115" t="s">
        <v>134</v>
      </c>
      <c r="N1683" s="115" t="s">
        <v>136</v>
      </c>
      <c r="O1683" s="115" t="s">
        <v>136</v>
      </c>
    </row>
    <row r="1684" spans="1:15" x14ac:dyDescent="0.25">
      <c r="A1684" s="115">
        <v>339893</v>
      </c>
      <c r="B1684" s="115" t="s">
        <v>109</v>
      </c>
      <c r="J1684" s="115" t="s">
        <v>134</v>
      </c>
      <c r="K1684" s="115" t="s">
        <v>136</v>
      </c>
      <c r="M1684" s="115" t="s">
        <v>134</v>
      </c>
      <c r="N1684" s="115" t="s">
        <v>134</v>
      </c>
      <c r="O1684" s="115" t="s">
        <v>136</v>
      </c>
    </row>
    <row r="1685" spans="1:15" x14ac:dyDescent="0.25">
      <c r="A1685" s="115">
        <v>339897</v>
      </c>
      <c r="B1685" s="115" t="s">
        <v>109</v>
      </c>
      <c r="D1685" s="115" t="s">
        <v>137</v>
      </c>
      <c r="F1685" s="115" t="s">
        <v>137</v>
      </c>
      <c r="H1685" s="115" t="s">
        <v>137</v>
      </c>
      <c r="I1685" s="115" t="s">
        <v>136</v>
      </c>
      <c r="J1685" s="115" t="s">
        <v>136</v>
      </c>
      <c r="K1685" s="115" t="s">
        <v>136</v>
      </c>
      <c r="N1685" s="115" t="s">
        <v>134</v>
      </c>
      <c r="O1685" s="115" t="s">
        <v>136</v>
      </c>
    </row>
    <row r="1686" spans="1:15" x14ac:dyDescent="0.25">
      <c r="A1686" s="115">
        <v>339910</v>
      </c>
      <c r="B1686" s="115" t="s">
        <v>109</v>
      </c>
      <c r="D1686" s="115" t="s">
        <v>137</v>
      </c>
      <c r="E1686" s="115" t="s">
        <v>137</v>
      </c>
      <c r="F1686" s="115" t="s">
        <v>137</v>
      </c>
      <c r="G1686" s="115" t="s">
        <v>137</v>
      </c>
      <c r="H1686" s="115" t="s">
        <v>137</v>
      </c>
      <c r="I1686" s="115" t="s">
        <v>137</v>
      </c>
      <c r="J1686" s="115" t="s">
        <v>136</v>
      </c>
      <c r="K1686" s="115" t="s">
        <v>136</v>
      </c>
      <c r="L1686" s="115" t="s">
        <v>136</v>
      </c>
      <c r="M1686" s="115" t="s">
        <v>136</v>
      </c>
      <c r="N1686" s="115" t="s">
        <v>136</v>
      </c>
      <c r="O1686" s="115" t="s">
        <v>136</v>
      </c>
    </row>
    <row r="1687" spans="1:15" x14ac:dyDescent="0.25">
      <c r="A1687" s="115">
        <v>339915</v>
      </c>
      <c r="B1687" s="115" t="s">
        <v>109</v>
      </c>
      <c r="D1687" s="115" t="s">
        <v>137</v>
      </c>
      <c r="F1687" s="115" t="s">
        <v>136</v>
      </c>
      <c r="G1687" s="115" t="s">
        <v>136</v>
      </c>
      <c r="I1687" s="115" t="s">
        <v>137</v>
      </c>
      <c r="J1687" s="115" t="s">
        <v>136</v>
      </c>
      <c r="N1687" s="115" t="s">
        <v>136</v>
      </c>
      <c r="O1687" s="115" t="s">
        <v>136</v>
      </c>
    </row>
    <row r="1688" spans="1:15" x14ac:dyDescent="0.25">
      <c r="A1688" s="115">
        <v>339917</v>
      </c>
      <c r="B1688" s="115" t="s">
        <v>109</v>
      </c>
      <c r="F1688" s="115" t="s">
        <v>137</v>
      </c>
      <c r="J1688" s="115" t="s">
        <v>136</v>
      </c>
      <c r="K1688" s="115" t="s">
        <v>136</v>
      </c>
      <c r="L1688" s="115" t="s">
        <v>136</v>
      </c>
      <c r="M1688" s="115" t="s">
        <v>136</v>
      </c>
      <c r="N1688" s="115" t="s">
        <v>136</v>
      </c>
      <c r="O1688" s="115" t="s">
        <v>136</v>
      </c>
    </row>
    <row r="1689" spans="1:15" x14ac:dyDescent="0.25">
      <c r="A1689" s="115">
        <v>339929</v>
      </c>
      <c r="B1689" s="115" t="s">
        <v>109</v>
      </c>
      <c r="D1689" s="115" t="s">
        <v>136</v>
      </c>
      <c r="F1689" s="115" t="s">
        <v>136</v>
      </c>
      <c r="J1689" s="115" t="s">
        <v>134</v>
      </c>
      <c r="K1689" s="115" t="s">
        <v>134</v>
      </c>
      <c r="L1689" s="115" t="s">
        <v>134</v>
      </c>
      <c r="M1689" s="115" t="s">
        <v>134</v>
      </c>
      <c r="O1689" s="115" t="s">
        <v>136</v>
      </c>
    </row>
    <row r="1690" spans="1:15" x14ac:dyDescent="0.25">
      <c r="A1690" s="115">
        <v>339938</v>
      </c>
      <c r="B1690" s="115" t="s">
        <v>109</v>
      </c>
      <c r="D1690" s="115" t="s">
        <v>137</v>
      </c>
      <c r="E1690" s="115" t="s">
        <v>137</v>
      </c>
      <c r="G1690" s="115" t="s">
        <v>137</v>
      </c>
      <c r="J1690" s="115" t="s">
        <v>136</v>
      </c>
      <c r="K1690" s="115" t="s">
        <v>136</v>
      </c>
      <c r="L1690" s="115" t="s">
        <v>136</v>
      </c>
      <c r="M1690" s="115" t="s">
        <v>136</v>
      </c>
      <c r="N1690" s="115" t="s">
        <v>136</v>
      </c>
      <c r="O1690" s="115" t="s">
        <v>136</v>
      </c>
    </row>
    <row r="1691" spans="1:15" x14ac:dyDescent="0.25">
      <c r="A1691" s="115">
        <v>339964</v>
      </c>
      <c r="B1691" s="115" t="s">
        <v>109</v>
      </c>
      <c r="F1691" s="115" t="s">
        <v>137</v>
      </c>
      <c r="G1691" s="115" t="s">
        <v>137</v>
      </c>
      <c r="H1691" s="115" t="s">
        <v>137</v>
      </c>
      <c r="I1691" s="115" t="s">
        <v>137</v>
      </c>
      <c r="J1691" s="115" t="s">
        <v>136</v>
      </c>
      <c r="K1691" s="115" t="s">
        <v>136</v>
      </c>
      <c r="N1691" s="115" t="s">
        <v>136</v>
      </c>
      <c r="O1691" s="115" t="s">
        <v>136</v>
      </c>
    </row>
    <row r="1692" spans="1:15" x14ac:dyDescent="0.25">
      <c r="A1692" s="115">
        <v>339982</v>
      </c>
      <c r="B1692" s="115" t="s">
        <v>109</v>
      </c>
      <c r="F1692" s="115" t="s">
        <v>137</v>
      </c>
      <c r="H1692" s="115" t="s">
        <v>137</v>
      </c>
      <c r="J1692" s="115" t="s">
        <v>136</v>
      </c>
      <c r="K1692" s="115" t="s">
        <v>136</v>
      </c>
      <c r="N1692" s="115" t="s">
        <v>136</v>
      </c>
      <c r="O1692" s="115" t="s">
        <v>136</v>
      </c>
    </row>
    <row r="1693" spans="1:15" x14ac:dyDescent="0.25">
      <c r="A1693" s="115">
        <v>339992</v>
      </c>
      <c r="B1693" s="115" t="s">
        <v>109</v>
      </c>
      <c r="D1693" s="115" t="s">
        <v>137</v>
      </c>
      <c r="G1693" s="115" t="s">
        <v>137</v>
      </c>
      <c r="J1693" s="115" t="s">
        <v>136</v>
      </c>
      <c r="L1693" s="115" t="s">
        <v>136</v>
      </c>
      <c r="O1693" s="115" t="s">
        <v>136</v>
      </c>
    </row>
    <row r="1694" spans="1:15" x14ac:dyDescent="0.25">
      <c r="A1694" s="115">
        <v>339993</v>
      </c>
      <c r="B1694" s="115" t="s">
        <v>109</v>
      </c>
      <c r="D1694" s="115" t="s">
        <v>137</v>
      </c>
      <c r="F1694" s="115" t="s">
        <v>136</v>
      </c>
      <c r="G1694" s="115" t="s">
        <v>137</v>
      </c>
      <c r="H1694" s="115" t="s">
        <v>137</v>
      </c>
      <c r="I1694" s="115" t="s">
        <v>136</v>
      </c>
      <c r="J1694" s="115" t="s">
        <v>136</v>
      </c>
      <c r="K1694" s="115" t="s">
        <v>136</v>
      </c>
      <c r="L1694" s="115" t="s">
        <v>136</v>
      </c>
      <c r="N1694" s="115" t="s">
        <v>136</v>
      </c>
      <c r="O1694" s="115" t="s">
        <v>136</v>
      </c>
    </row>
    <row r="1695" spans="1:15" x14ac:dyDescent="0.25">
      <c r="A1695" s="115">
        <v>340002</v>
      </c>
      <c r="B1695" s="115" t="s">
        <v>109</v>
      </c>
      <c r="D1695" s="115" t="s">
        <v>137</v>
      </c>
      <c r="F1695" s="115" t="s">
        <v>137</v>
      </c>
      <c r="J1695" s="115" t="s">
        <v>136</v>
      </c>
      <c r="K1695" s="115" t="s">
        <v>136</v>
      </c>
      <c r="L1695" s="115" t="s">
        <v>136</v>
      </c>
      <c r="N1695" s="115" t="s">
        <v>136</v>
      </c>
      <c r="O1695" s="115" t="s">
        <v>136</v>
      </c>
    </row>
    <row r="1696" spans="1:15" x14ac:dyDescent="0.25">
      <c r="A1696" s="115">
        <v>340008</v>
      </c>
      <c r="B1696" s="115" t="s">
        <v>109</v>
      </c>
      <c r="D1696" s="115" t="s">
        <v>137</v>
      </c>
      <c r="F1696" s="115" t="s">
        <v>137</v>
      </c>
      <c r="G1696" s="115" t="s">
        <v>137</v>
      </c>
      <c r="J1696" s="115" t="s">
        <v>136</v>
      </c>
      <c r="K1696" s="115" t="s">
        <v>136</v>
      </c>
      <c r="L1696" s="115" t="s">
        <v>136</v>
      </c>
      <c r="N1696" s="115" t="s">
        <v>136</v>
      </c>
      <c r="O1696" s="115" t="s">
        <v>136</v>
      </c>
    </row>
    <row r="1697" spans="1:15" x14ac:dyDescent="0.25">
      <c r="A1697" s="115">
        <v>340016</v>
      </c>
      <c r="B1697" s="115" t="s">
        <v>109</v>
      </c>
      <c r="F1697" s="115" t="s">
        <v>137</v>
      </c>
      <c r="J1697" s="115" t="s">
        <v>136</v>
      </c>
      <c r="K1697" s="115" t="s">
        <v>136</v>
      </c>
      <c r="N1697" s="115" t="s">
        <v>136</v>
      </c>
      <c r="O1697" s="115" t="s">
        <v>136</v>
      </c>
    </row>
    <row r="1698" spans="1:15" x14ac:dyDescent="0.25">
      <c r="A1698" s="115">
        <v>340019</v>
      </c>
      <c r="B1698" s="115" t="s">
        <v>109</v>
      </c>
      <c r="F1698" s="115" t="s">
        <v>137</v>
      </c>
      <c r="G1698" s="115" t="s">
        <v>137</v>
      </c>
      <c r="J1698" s="115" t="s">
        <v>136</v>
      </c>
      <c r="K1698" s="115" t="s">
        <v>136</v>
      </c>
      <c r="L1698" s="115" t="s">
        <v>136</v>
      </c>
      <c r="N1698" s="115" t="s">
        <v>136</v>
      </c>
      <c r="O1698" s="115" t="s">
        <v>136</v>
      </c>
    </row>
    <row r="1699" spans="1:15" x14ac:dyDescent="0.25">
      <c r="A1699" s="115">
        <v>340035</v>
      </c>
      <c r="B1699" s="115" t="s">
        <v>109</v>
      </c>
      <c r="D1699" s="115" t="s">
        <v>137</v>
      </c>
      <c r="G1699" s="115" t="s">
        <v>137</v>
      </c>
      <c r="I1699" s="115" t="s">
        <v>137</v>
      </c>
      <c r="J1699" s="115" t="s">
        <v>136</v>
      </c>
      <c r="K1699" s="115" t="s">
        <v>136</v>
      </c>
      <c r="L1699" s="115" t="s">
        <v>136</v>
      </c>
      <c r="M1699" s="115" t="s">
        <v>136</v>
      </c>
      <c r="N1699" s="115" t="s">
        <v>136</v>
      </c>
      <c r="O1699" s="115" t="s">
        <v>136</v>
      </c>
    </row>
    <row r="1700" spans="1:15" x14ac:dyDescent="0.25">
      <c r="A1700" s="115">
        <v>340039</v>
      </c>
      <c r="B1700" s="115" t="s">
        <v>109</v>
      </c>
      <c r="G1700" s="115" t="s">
        <v>137</v>
      </c>
      <c r="I1700" s="115" t="s">
        <v>137</v>
      </c>
      <c r="J1700" s="115" t="s">
        <v>136</v>
      </c>
      <c r="K1700" s="115" t="s">
        <v>136</v>
      </c>
      <c r="N1700" s="115" t="s">
        <v>136</v>
      </c>
      <c r="O1700" s="115" t="s">
        <v>136</v>
      </c>
    </row>
    <row r="1701" spans="1:15" x14ac:dyDescent="0.25">
      <c r="A1701" s="115">
        <v>340043</v>
      </c>
      <c r="B1701" s="115" t="s">
        <v>109</v>
      </c>
      <c r="F1701" s="115" t="s">
        <v>136</v>
      </c>
      <c r="G1701" s="115" t="s">
        <v>137</v>
      </c>
      <c r="J1701" s="115" t="s">
        <v>136</v>
      </c>
      <c r="K1701" s="115" t="s">
        <v>136</v>
      </c>
      <c r="L1701" s="115" t="s">
        <v>136</v>
      </c>
      <c r="N1701" s="115" t="s">
        <v>136</v>
      </c>
      <c r="O1701" s="115" t="s">
        <v>136</v>
      </c>
    </row>
    <row r="1702" spans="1:15" x14ac:dyDescent="0.25">
      <c r="A1702" s="115">
        <v>340045</v>
      </c>
      <c r="B1702" s="115" t="s">
        <v>109</v>
      </c>
      <c r="C1702" s="115" t="s">
        <v>136</v>
      </c>
      <c r="F1702" s="115" t="s">
        <v>137</v>
      </c>
      <c r="J1702" s="115" t="s">
        <v>136</v>
      </c>
      <c r="K1702" s="115" t="s">
        <v>136</v>
      </c>
      <c r="O1702" s="115" t="s">
        <v>136</v>
      </c>
    </row>
    <row r="1703" spans="1:15" x14ac:dyDescent="0.25">
      <c r="A1703" s="115">
        <v>340053</v>
      </c>
      <c r="B1703" s="115" t="s">
        <v>109</v>
      </c>
      <c r="F1703" s="115" t="s">
        <v>137</v>
      </c>
      <c r="G1703" s="115" t="s">
        <v>137</v>
      </c>
      <c r="K1703" s="115" t="s">
        <v>136</v>
      </c>
      <c r="N1703" s="115" t="s">
        <v>136</v>
      </c>
      <c r="O1703" s="115" t="s">
        <v>136</v>
      </c>
    </row>
    <row r="1704" spans="1:15" x14ac:dyDescent="0.25">
      <c r="A1704" s="115">
        <v>340073</v>
      </c>
      <c r="B1704" s="115" t="s">
        <v>109</v>
      </c>
      <c r="C1704" s="115" t="s">
        <v>137</v>
      </c>
      <c r="D1704" s="115" t="s">
        <v>137</v>
      </c>
      <c r="F1704" s="115" t="s">
        <v>137</v>
      </c>
      <c r="G1704" s="115" t="s">
        <v>137</v>
      </c>
      <c r="H1704" s="115" t="s">
        <v>137</v>
      </c>
      <c r="I1704" s="115" t="s">
        <v>137</v>
      </c>
      <c r="J1704" s="115" t="s">
        <v>136</v>
      </c>
      <c r="K1704" s="115" t="s">
        <v>136</v>
      </c>
      <c r="L1704" s="115" t="s">
        <v>136</v>
      </c>
      <c r="M1704" s="115" t="s">
        <v>136</v>
      </c>
      <c r="N1704" s="115" t="s">
        <v>136</v>
      </c>
      <c r="O1704" s="115" t="s">
        <v>136</v>
      </c>
    </row>
    <row r="1705" spans="1:15" x14ac:dyDescent="0.25">
      <c r="A1705" s="115">
        <v>340086</v>
      </c>
      <c r="B1705" s="115" t="s">
        <v>109</v>
      </c>
      <c r="D1705" s="115" t="s">
        <v>137</v>
      </c>
      <c r="G1705" s="115" t="s">
        <v>137</v>
      </c>
      <c r="J1705" s="115" t="s">
        <v>136</v>
      </c>
      <c r="K1705" s="115" t="s">
        <v>136</v>
      </c>
      <c r="L1705" s="115" t="s">
        <v>136</v>
      </c>
      <c r="M1705" s="115" t="s">
        <v>136</v>
      </c>
      <c r="N1705" s="115" t="s">
        <v>136</v>
      </c>
      <c r="O1705" s="115" t="s">
        <v>136</v>
      </c>
    </row>
    <row r="1706" spans="1:15" x14ac:dyDescent="0.25">
      <c r="A1706" s="115">
        <v>340099</v>
      </c>
      <c r="B1706" s="115" t="s">
        <v>109</v>
      </c>
      <c r="D1706" s="115" t="s">
        <v>137</v>
      </c>
      <c r="E1706" s="115" t="s">
        <v>137</v>
      </c>
      <c r="G1706" s="115" t="s">
        <v>137</v>
      </c>
      <c r="H1706" s="115" t="s">
        <v>137</v>
      </c>
      <c r="I1706" s="115" t="s">
        <v>137</v>
      </c>
      <c r="J1706" s="115" t="s">
        <v>136</v>
      </c>
      <c r="K1706" s="115" t="s">
        <v>136</v>
      </c>
      <c r="L1706" s="115" t="s">
        <v>136</v>
      </c>
      <c r="M1706" s="115" t="s">
        <v>136</v>
      </c>
      <c r="N1706" s="115" t="s">
        <v>134</v>
      </c>
      <c r="O1706" s="115" t="s">
        <v>136</v>
      </c>
    </row>
    <row r="1707" spans="1:15" x14ac:dyDescent="0.25">
      <c r="A1707" s="115">
        <v>340110</v>
      </c>
      <c r="B1707" s="115" t="s">
        <v>109</v>
      </c>
      <c r="F1707" s="115" t="s">
        <v>137</v>
      </c>
      <c r="G1707" s="115" t="s">
        <v>137</v>
      </c>
      <c r="H1707" s="115" t="s">
        <v>137</v>
      </c>
      <c r="J1707" s="115" t="s">
        <v>136</v>
      </c>
      <c r="K1707" s="115" t="s">
        <v>136</v>
      </c>
      <c r="N1707" s="115" t="s">
        <v>136</v>
      </c>
      <c r="O1707" s="115" t="s">
        <v>136</v>
      </c>
    </row>
    <row r="1708" spans="1:15" x14ac:dyDescent="0.25">
      <c r="A1708" s="115">
        <v>338831</v>
      </c>
      <c r="B1708" s="115" t="s">
        <v>109</v>
      </c>
      <c r="D1708" s="115" t="s">
        <v>137</v>
      </c>
      <c r="G1708" s="115" t="s">
        <v>137</v>
      </c>
      <c r="J1708" s="115" t="s">
        <v>134</v>
      </c>
      <c r="K1708" s="115" t="s">
        <v>136</v>
      </c>
      <c r="L1708" s="115" t="s">
        <v>134</v>
      </c>
      <c r="N1708" s="115" t="s">
        <v>134</v>
      </c>
    </row>
    <row r="1709" spans="1:15" x14ac:dyDescent="0.25">
      <c r="A1709" s="115">
        <v>340015</v>
      </c>
      <c r="B1709" s="115" t="s">
        <v>109</v>
      </c>
      <c r="F1709" s="115" t="s">
        <v>137</v>
      </c>
      <c r="J1709" s="115" t="s">
        <v>136</v>
      </c>
      <c r="K1709" s="115" t="s">
        <v>134</v>
      </c>
      <c r="M1709" s="115" t="s">
        <v>136</v>
      </c>
      <c r="N1709" s="115" t="s">
        <v>134</v>
      </c>
    </row>
    <row r="1710" spans="1:15" x14ac:dyDescent="0.25">
      <c r="A1710" s="115">
        <v>340127</v>
      </c>
      <c r="B1710" s="115" t="s">
        <v>109</v>
      </c>
      <c r="C1710" s="115" t="s">
        <v>137</v>
      </c>
      <c r="F1710" s="115" t="s">
        <v>137</v>
      </c>
      <c r="J1710" s="115" t="s">
        <v>136</v>
      </c>
      <c r="K1710" s="115" t="s">
        <v>136</v>
      </c>
      <c r="N1710" s="115" t="s">
        <v>136</v>
      </c>
    </row>
    <row r="1711" spans="1:15" x14ac:dyDescent="0.25">
      <c r="A1711" s="115">
        <v>340084</v>
      </c>
      <c r="B1711" s="115" t="s">
        <v>109</v>
      </c>
      <c r="D1711" s="115" t="s">
        <v>136</v>
      </c>
      <c r="G1711" s="115" t="s">
        <v>136</v>
      </c>
      <c r="J1711" s="115" t="s">
        <v>136</v>
      </c>
      <c r="L1711" s="115" t="s">
        <v>136</v>
      </c>
      <c r="N1711" s="115" t="s">
        <v>136</v>
      </c>
    </row>
    <row r="1712" spans="1:15" x14ac:dyDescent="0.25">
      <c r="A1712" s="115">
        <v>339712</v>
      </c>
      <c r="B1712" s="115" t="s">
        <v>109</v>
      </c>
      <c r="F1712" s="115" t="s">
        <v>137</v>
      </c>
      <c r="I1712" s="115" t="s">
        <v>137</v>
      </c>
      <c r="J1712" s="115" t="s">
        <v>136</v>
      </c>
      <c r="K1712" s="115" t="s">
        <v>136</v>
      </c>
      <c r="N1712" s="115" t="s">
        <v>136</v>
      </c>
    </row>
    <row r="1713" spans="1:14" x14ac:dyDescent="0.25">
      <c r="A1713" s="115">
        <v>339684</v>
      </c>
      <c r="B1713" s="115" t="s">
        <v>109</v>
      </c>
      <c r="D1713" s="115" t="s">
        <v>137</v>
      </c>
      <c r="F1713" s="115" t="s">
        <v>137</v>
      </c>
      <c r="G1713" s="115" t="s">
        <v>137</v>
      </c>
      <c r="H1713" s="115" t="s">
        <v>137</v>
      </c>
      <c r="I1713" s="115" t="s">
        <v>137</v>
      </c>
      <c r="J1713" s="115" t="s">
        <v>136</v>
      </c>
      <c r="K1713" s="115" t="s">
        <v>136</v>
      </c>
      <c r="L1713" s="115" t="s">
        <v>136</v>
      </c>
      <c r="M1713" s="115" t="s">
        <v>136</v>
      </c>
      <c r="N1713" s="115" t="s">
        <v>136</v>
      </c>
    </row>
    <row r="1714" spans="1:14" x14ac:dyDescent="0.25">
      <c r="A1714" s="115">
        <v>339806</v>
      </c>
      <c r="B1714" s="115" t="s">
        <v>109</v>
      </c>
      <c r="D1714" s="115" t="s">
        <v>134</v>
      </c>
      <c r="F1714" s="115" t="s">
        <v>136</v>
      </c>
      <c r="I1714" s="115" t="s">
        <v>134</v>
      </c>
      <c r="J1714" s="115" t="s">
        <v>134</v>
      </c>
      <c r="K1714" s="115" t="s">
        <v>134</v>
      </c>
      <c r="N1714" s="115" t="s">
        <v>134</v>
      </c>
    </row>
    <row r="1715" spans="1:14" x14ac:dyDescent="0.25">
      <c r="A1715" s="115">
        <v>340111</v>
      </c>
      <c r="B1715" s="115" t="s">
        <v>109</v>
      </c>
      <c r="F1715" s="115" t="s">
        <v>137</v>
      </c>
      <c r="J1715" s="115" t="s">
        <v>136</v>
      </c>
      <c r="K1715" s="115" t="s">
        <v>136</v>
      </c>
      <c r="L1715" s="115" t="s">
        <v>136</v>
      </c>
      <c r="N1715" s="115" t="s">
        <v>136</v>
      </c>
    </row>
    <row r="1716" spans="1:14" x14ac:dyDescent="0.25">
      <c r="A1716" s="115">
        <v>339757</v>
      </c>
      <c r="B1716" s="115" t="s">
        <v>109</v>
      </c>
      <c r="C1716" s="115" t="s">
        <v>134</v>
      </c>
      <c r="D1716" s="115" t="s">
        <v>137</v>
      </c>
      <c r="E1716" s="115" t="s">
        <v>134</v>
      </c>
      <c r="H1716" s="115" t="s">
        <v>137</v>
      </c>
      <c r="I1716" s="115" t="s">
        <v>134</v>
      </c>
      <c r="J1716" s="115" t="s">
        <v>136</v>
      </c>
      <c r="K1716" s="115" t="s">
        <v>134</v>
      </c>
      <c r="L1716" s="115" t="s">
        <v>136</v>
      </c>
      <c r="M1716" s="115" t="s">
        <v>134</v>
      </c>
      <c r="N1716" s="115" t="s">
        <v>134</v>
      </c>
    </row>
    <row r="1717" spans="1:14" x14ac:dyDescent="0.25">
      <c r="A1717" s="115">
        <v>339107</v>
      </c>
      <c r="B1717" s="115" t="s">
        <v>109</v>
      </c>
      <c r="C1717" s="115" t="s">
        <v>137</v>
      </c>
      <c r="D1717" s="115" t="s">
        <v>136</v>
      </c>
      <c r="E1717" s="115" t="s">
        <v>137</v>
      </c>
      <c r="G1717" s="115" t="s">
        <v>137</v>
      </c>
      <c r="H1717" s="115" t="s">
        <v>134</v>
      </c>
      <c r="I1717" s="115" t="s">
        <v>134</v>
      </c>
      <c r="J1717" s="115" t="s">
        <v>137</v>
      </c>
      <c r="K1717" s="115" t="s">
        <v>137</v>
      </c>
      <c r="M1717" s="115" t="s">
        <v>137</v>
      </c>
      <c r="N1717" s="115" t="s">
        <v>134</v>
      </c>
    </row>
    <row r="1718" spans="1:14" x14ac:dyDescent="0.25">
      <c r="A1718" s="115">
        <v>338757</v>
      </c>
      <c r="B1718" s="115" t="s">
        <v>109</v>
      </c>
      <c r="C1718" s="115" t="s">
        <v>137</v>
      </c>
      <c r="D1718" s="115" t="s">
        <v>137</v>
      </c>
      <c r="F1718" s="115" t="s">
        <v>137</v>
      </c>
      <c r="G1718" s="115" t="s">
        <v>137</v>
      </c>
      <c r="I1718" s="115" t="s">
        <v>137</v>
      </c>
      <c r="K1718" s="115" t="s">
        <v>137</v>
      </c>
      <c r="L1718" s="115" t="s">
        <v>137</v>
      </c>
      <c r="M1718" s="115" t="s">
        <v>137</v>
      </c>
      <c r="N1718" s="115" t="s">
        <v>137</v>
      </c>
    </row>
    <row r="1719" spans="1:14" x14ac:dyDescent="0.25">
      <c r="A1719" s="115">
        <v>340122</v>
      </c>
      <c r="B1719" s="115" t="s">
        <v>109</v>
      </c>
      <c r="D1719" s="115" t="s">
        <v>137</v>
      </c>
      <c r="G1719" s="115" t="s">
        <v>137</v>
      </c>
      <c r="H1719" s="115" t="s">
        <v>136</v>
      </c>
      <c r="I1719" s="115" t="s">
        <v>136</v>
      </c>
      <c r="J1719" s="115" t="s">
        <v>136</v>
      </c>
      <c r="K1719" s="115" t="s">
        <v>136</v>
      </c>
      <c r="L1719" s="115" t="s">
        <v>136</v>
      </c>
      <c r="N1719" s="115" t="s">
        <v>136</v>
      </c>
    </row>
    <row r="1720" spans="1:14" x14ac:dyDescent="0.25">
      <c r="A1720" s="115">
        <v>339881</v>
      </c>
      <c r="B1720" s="115" t="s">
        <v>109</v>
      </c>
      <c r="D1720" s="115" t="s">
        <v>137</v>
      </c>
      <c r="F1720" s="115" t="s">
        <v>137</v>
      </c>
      <c r="J1720" s="115" t="s">
        <v>136</v>
      </c>
      <c r="K1720" s="115" t="s">
        <v>136</v>
      </c>
      <c r="M1720" s="115" t="s">
        <v>136</v>
      </c>
      <c r="N1720" s="115" t="s">
        <v>136</v>
      </c>
    </row>
    <row r="1721" spans="1:14" x14ac:dyDescent="0.25">
      <c r="A1721" s="115">
        <v>339190</v>
      </c>
      <c r="B1721" s="115" t="s">
        <v>109</v>
      </c>
      <c r="F1721" s="115" t="s">
        <v>137</v>
      </c>
      <c r="G1721" s="115" t="s">
        <v>137</v>
      </c>
      <c r="H1721" s="115" t="s">
        <v>137</v>
      </c>
      <c r="K1721" s="115" t="s">
        <v>137</v>
      </c>
      <c r="N1721" s="115" t="s">
        <v>137</v>
      </c>
    </row>
    <row r="1722" spans="1:14" x14ac:dyDescent="0.25">
      <c r="A1722" s="115">
        <v>339562</v>
      </c>
      <c r="B1722" s="115" t="s">
        <v>109</v>
      </c>
      <c r="D1722" s="115" t="s">
        <v>137</v>
      </c>
      <c r="E1722" s="115" t="s">
        <v>134</v>
      </c>
      <c r="F1722" s="115" t="s">
        <v>134</v>
      </c>
      <c r="I1722" s="115" t="s">
        <v>136</v>
      </c>
      <c r="J1722" s="115" t="s">
        <v>136</v>
      </c>
      <c r="M1722" s="115" t="s">
        <v>136</v>
      </c>
      <c r="N1722" s="115" t="s">
        <v>134</v>
      </c>
    </row>
    <row r="1723" spans="1:14" x14ac:dyDescent="0.25">
      <c r="A1723" s="115">
        <v>339233</v>
      </c>
      <c r="B1723" s="115" t="s">
        <v>109</v>
      </c>
      <c r="D1723" s="115" t="s">
        <v>136</v>
      </c>
      <c r="F1723" s="115" t="s">
        <v>136</v>
      </c>
      <c r="J1723" s="115" t="s">
        <v>134</v>
      </c>
      <c r="K1723" s="115" t="s">
        <v>136</v>
      </c>
      <c r="L1723" s="115" t="s">
        <v>134</v>
      </c>
    </row>
    <row r="1724" spans="1:14" x14ac:dyDescent="0.25">
      <c r="A1724" s="115">
        <v>340011</v>
      </c>
      <c r="B1724" s="115" t="s">
        <v>109</v>
      </c>
      <c r="D1724" s="115" t="s">
        <v>137</v>
      </c>
      <c r="F1724" s="115" t="s">
        <v>137</v>
      </c>
      <c r="G1724" s="115" t="s">
        <v>137</v>
      </c>
      <c r="H1724" s="115" t="s">
        <v>137</v>
      </c>
      <c r="J1724" s="115" t="s">
        <v>136</v>
      </c>
      <c r="K1724" s="115" t="s">
        <v>136</v>
      </c>
      <c r="M1724" s="115" t="s">
        <v>136</v>
      </c>
    </row>
    <row r="1725" spans="1:14" x14ac:dyDescent="0.25">
      <c r="A1725" s="115">
        <v>339402</v>
      </c>
      <c r="B1725" s="115" t="s">
        <v>109</v>
      </c>
      <c r="D1725" s="115" t="s">
        <v>137</v>
      </c>
      <c r="F1725" s="115" t="s">
        <v>137</v>
      </c>
      <c r="G1725" s="115" t="s">
        <v>137</v>
      </c>
      <c r="H1725" s="115" t="s">
        <v>137</v>
      </c>
      <c r="I1725" s="115" t="s">
        <v>137</v>
      </c>
      <c r="K1725" s="115" t="s">
        <v>137</v>
      </c>
      <c r="N1725" s="115" t="s">
        <v>137</v>
      </c>
    </row>
    <row r="1726" spans="1:14" x14ac:dyDescent="0.25">
      <c r="A1726" s="115">
        <v>338829</v>
      </c>
      <c r="B1726" s="115" t="s">
        <v>109</v>
      </c>
      <c r="C1726" s="115" t="s">
        <v>137</v>
      </c>
      <c r="G1726" s="115" t="s">
        <v>137</v>
      </c>
      <c r="H1726" s="115" t="s">
        <v>137</v>
      </c>
      <c r="I1726" s="115" t="s">
        <v>137</v>
      </c>
      <c r="L1726" s="115" t="s">
        <v>136</v>
      </c>
    </row>
    <row r="1727" spans="1:14" x14ac:dyDescent="0.25">
      <c r="A1727" s="115">
        <v>340007</v>
      </c>
      <c r="B1727" s="115" t="s">
        <v>109</v>
      </c>
      <c r="F1727" s="115" t="s">
        <v>134</v>
      </c>
      <c r="J1727" s="115" t="s">
        <v>134</v>
      </c>
      <c r="K1727" s="115" t="s">
        <v>134</v>
      </c>
      <c r="L1727" s="115" t="s">
        <v>134</v>
      </c>
      <c r="M1727" s="115" t="s">
        <v>134</v>
      </c>
    </row>
    <row r="1728" spans="1:14" x14ac:dyDescent="0.25">
      <c r="A1728" s="115">
        <v>339137</v>
      </c>
      <c r="B1728" s="115" t="s">
        <v>109</v>
      </c>
      <c r="C1728" s="115" t="s">
        <v>137</v>
      </c>
      <c r="E1728" s="115" t="s">
        <v>137</v>
      </c>
      <c r="F1728" s="115" t="s">
        <v>137</v>
      </c>
      <c r="G1728" s="115" t="s">
        <v>136</v>
      </c>
      <c r="K1728" s="115" t="s">
        <v>136</v>
      </c>
    </row>
    <row r="1729" spans="1:15" x14ac:dyDescent="0.25">
      <c r="A1729" s="115">
        <v>338909</v>
      </c>
      <c r="B1729" s="115" t="s">
        <v>109</v>
      </c>
      <c r="C1729" s="115" t="s">
        <v>136</v>
      </c>
      <c r="F1729" s="115" t="s">
        <v>136</v>
      </c>
      <c r="I1729" s="115" t="s">
        <v>136</v>
      </c>
      <c r="J1729" s="115" t="s">
        <v>136</v>
      </c>
      <c r="K1729" s="115" t="s">
        <v>136</v>
      </c>
      <c r="L1729" s="115" t="s">
        <v>136</v>
      </c>
      <c r="N1729" s="115" t="s">
        <v>136</v>
      </c>
    </row>
    <row r="1730" spans="1:15" x14ac:dyDescent="0.25">
      <c r="A1730" s="115">
        <v>340121</v>
      </c>
      <c r="B1730" s="115" t="s">
        <v>109</v>
      </c>
      <c r="C1730" s="115" t="s">
        <v>136</v>
      </c>
      <c r="F1730" s="115" t="s">
        <v>137</v>
      </c>
      <c r="I1730" s="115" t="s">
        <v>137</v>
      </c>
      <c r="J1730" s="115" t="s">
        <v>137</v>
      </c>
      <c r="K1730" s="115" t="s">
        <v>136</v>
      </c>
      <c r="L1730" s="115" t="s">
        <v>137</v>
      </c>
      <c r="M1730" s="115" t="s">
        <v>137</v>
      </c>
      <c r="N1730" s="115" t="s">
        <v>136</v>
      </c>
    </row>
    <row r="1731" spans="1:15" x14ac:dyDescent="0.25">
      <c r="A1731" s="115">
        <v>339933</v>
      </c>
      <c r="B1731" s="115" t="s">
        <v>109</v>
      </c>
      <c r="G1731" s="115" t="s">
        <v>137</v>
      </c>
      <c r="I1731" s="115" t="s">
        <v>137</v>
      </c>
      <c r="K1731" s="115" t="s">
        <v>136</v>
      </c>
      <c r="L1731" s="115" t="s">
        <v>136</v>
      </c>
      <c r="N1731" s="115" t="s">
        <v>136</v>
      </c>
    </row>
    <row r="1732" spans="1:15" x14ac:dyDescent="0.25">
      <c r="A1732" s="115">
        <v>340038</v>
      </c>
      <c r="B1732" s="115" t="s">
        <v>109</v>
      </c>
      <c r="I1732" s="115" t="s">
        <v>137</v>
      </c>
      <c r="J1732" s="115" t="s">
        <v>136</v>
      </c>
      <c r="K1732" s="115" t="s">
        <v>136</v>
      </c>
      <c r="L1732" s="115" t="s">
        <v>136</v>
      </c>
      <c r="N1732" s="115" t="s">
        <v>136</v>
      </c>
    </row>
    <row r="1733" spans="1:15" x14ac:dyDescent="0.25">
      <c r="A1733" s="115">
        <v>339985</v>
      </c>
      <c r="B1733" s="115" t="s">
        <v>109</v>
      </c>
      <c r="F1733" s="115" t="s">
        <v>137</v>
      </c>
      <c r="J1733" s="115" t="s">
        <v>136</v>
      </c>
      <c r="K1733" s="115" t="s">
        <v>136</v>
      </c>
      <c r="L1733" s="115" t="s">
        <v>136</v>
      </c>
      <c r="M1733" s="115" t="s">
        <v>136</v>
      </c>
    </row>
    <row r="1734" spans="1:15" x14ac:dyDescent="0.25">
      <c r="A1734" s="115">
        <v>319438</v>
      </c>
      <c r="B1734" s="115" t="s">
        <v>109</v>
      </c>
      <c r="D1734" s="115" t="s">
        <v>202</v>
      </c>
      <c r="E1734" s="115" t="s">
        <v>202</v>
      </c>
      <c r="G1734" s="115" t="s">
        <v>202</v>
      </c>
      <c r="H1734" s="115" t="s">
        <v>202</v>
      </c>
      <c r="I1734" s="115" t="s">
        <v>202</v>
      </c>
      <c r="N1734" s="115" t="s">
        <v>202</v>
      </c>
      <c r="O1734" s="115" t="s">
        <v>202</v>
      </c>
    </row>
  </sheetData>
  <sheetProtection algorithmName="SHA-512" hashValue="+dJSzSQc7bvGyRXy1m3USgDHtHZApXdagYr8hH9vnSFHsU8OFtME3pYZKeplTsjium2oAGqH/x5kKHxPFJqOYQ==" saltValue="9LmjTfmpPnNEIgGUdDSjq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H1799"/>
  <sheetViews>
    <sheetView rightToLeft="1" workbookViewId="0">
      <pane ySplit="2" topLeftCell="A3" activePane="bottomLeft" state="frozen"/>
      <selection pane="bottomLeft" activeCell="A1799" sqref="A3:XFD1799"/>
    </sheetView>
  </sheetViews>
  <sheetFormatPr defaultColWidth="9" defaultRowHeight="13.8" x14ac:dyDescent="0.25"/>
  <cols>
    <col min="1" max="1" width="11.09765625" style="115" bestFit="1" customWidth="1"/>
    <col min="2" max="2" width="21.296875" style="115" bestFit="1" customWidth="1"/>
    <col min="3" max="3" width="18.296875" style="115" bestFit="1" customWidth="1"/>
    <col min="4" max="4" width="20.296875" style="115" bestFit="1" customWidth="1"/>
    <col min="5" max="5" width="6.296875" style="115" bestFit="1" customWidth="1"/>
    <col min="6" max="6" width="10.296875" style="115" bestFit="1" customWidth="1"/>
    <col min="7" max="7" width="13.19921875" style="115" bestFit="1" customWidth="1"/>
    <col min="8" max="8" width="12" style="115" bestFit="1" customWidth="1"/>
    <col min="9" max="9" width="13.09765625" style="115" bestFit="1" customWidth="1"/>
    <col min="10" max="11" width="9.296875" style="115" bestFit="1" customWidth="1"/>
    <col min="12" max="12" width="11.09765625" style="115" bestFit="1" customWidth="1"/>
    <col min="13" max="16" width="11.09765625" style="115" customWidth="1"/>
    <col min="17" max="17" width="8.09765625" style="115" bestFit="1" customWidth="1"/>
    <col min="18" max="18" width="9.296875" style="115" bestFit="1" customWidth="1"/>
    <col min="19" max="19" width="10.8984375" style="115" bestFit="1" customWidth="1"/>
    <col min="20" max="21" width="10.296875" style="115" bestFit="1" customWidth="1"/>
    <col min="22" max="22" width="10.296875" style="115" customWidth="1"/>
    <col min="23" max="27" width="13.796875" style="115" customWidth="1"/>
    <col min="28" max="28" width="18.19921875" style="115" bestFit="1" customWidth="1"/>
    <col min="29" max="29" width="6.8984375" style="115" bestFit="1" customWidth="1"/>
    <col min="30" max="30" width="23.296875" style="115" bestFit="1" customWidth="1"/>
    <col min="31" max="32" width="15.296875" style="115" customWidth="1"/>
    <col min="33" max="33" width="45.09765625" style="115" customWidth="1"/>
    <col min="34" max="35" width="13.296875" style="115" customWidth="1"/>
    <col min="36" max="16384" width="9" style="115"/>
  </cols>
  <sheetData>
    <row r="1" spans="1:34" x14ac:dyDescent="0.25">
      <c r="A1" s="115">
        <v>1</v>
      </c>
      <c r="B1" s="115">
        <v>2</v>
      </c>
      <c r="C1" s="115">
        <v>3</v>
      </c>
      <c r="D1" s="115">
        <v>4</v>
      </c>
      <c r="E1" s="115">
        <v>5</v>
      </c>
      <c r="F1" s="115">
        <v>6</v>
      </c>
      <c r="G1" s="115">
        <v>7</v>
      </c>
      <c r="H1" s="115">
        <v>8</v>
      </c>
      <c r="I1" s="115">
        <v>9</v>
      </c>
      <c r="J1" s="115">
        <v>10</v>
      </c>
      <c r="K1" s="115">
        <v>11</v>
      </c>
      <c r="L1" s="115">
        <v>12</v>
      </c>
      <c r="M1" s="115">
        <v>13</v>
      </c>
      <c r="N1" s="115">
        <v>14</v>
      </c>
      <c r="O1" s="115">
        <v>15</v>
      </c>
      <c r="P1" s="115">
        <v>16</v>
      </c>
      <c r="Q1" s="115">
        <v>17</v>
      </c>
      <c r="R1" s="115">
        <v>18</v>
      </c>
      <c r="S1" s="115">
        <v>19</v>
      </c>
      <c r="T1" s="115">
        <v>20</v>
      </c>
      <c r="U1" s="115">
        <v>21</v>
      </c>
      <c r="V1" s="115">
        <v>22</v>
      </c>
      <c r="W1" s="115">
        <v>23</v>
      </c>
      <c r="X1" s="115">
        <v>24</v>
      </c>
      <c r="Y1" s="115">
        <v>25</v>
      </c>
      <c r="Z1" s="115">
        <v>26</v>
      </c>
      <c r="AA1" s="115">
        <v>27</v>
      </c>
      <c r="AB1" s="115">
        <v>28</v>
      </c>
      <c r="AC1" s="115">
        <v>29</v>
      </c>
      <c r="AD1" s="115">
        <v>30</v>
      </c>
      <c r="AE1" s="115">
        <v>31</v>
      </c>
      <c r="AF1" s="115">
        <v>32</v>
      </c>
      <c r="AG1" s="115">
        <v>33</v>
      </c>
      <c r="AH1" s="115">
        <v>34</v>
      </c>
    </row>
    <row r="2" spans="1:34" x14ac:dyDescent="0.25">
      <c r="A2" s="115" t="s">
        <v>79</v>
      </c>
      <c r="B2" s="115" t="s">
        <v>80</v>
      </c>
      <c r="C2" s="115" t="s">
        <v>81</v>
      </c>
      <c r="D2" s="115" t="s">
        <v>82</v>
      </c>
      <c r="E2" s="115" t="s">
        <v>46</v>
      </c>
      <c r="F2" s="115" t="s">
        <v>43</v>
      </c>
      <c r="G2" s="115" t="s">
        <v>44</v>
      </c>
      <c r="H2" s="115" t="s">
        <v>45</v>
      </c>
      <c r="I2" s="115" t="s">
        <v>86</v>
      </c>
      <c r="J2" s="115" t="s">
        <v>96</v>
      </c>
      <c r="K2" s="115" t="s">
        <v>97</v>
      </c>
      <c r="L2" s="115" t="s">
        <v>98</v>
      </c>
      <c r="M2" s="115" t="s">
        <v>11</v>
      </c>
      <c r="N2" s="115" t="s">
        <v>12</v>
      </c>
      <c r="O2" s="115" t="s">
        <v>13</v>
      </c>
      <c r="P2" s="115" t="s">
        <v>14</v>
      </c>
      <c r="Q2" s="115" t="s">
        <v>94</v>
      </c>
      <c r="R2" s="115" t="s">
        <v>103</v>
      </c>
      <c r="S2" s="115" t="s">
        <v>104</v>
      </c>
      <c r="T2" s="115" t="s">
        <v>105</v>
      </c>
      <c r="U2" s="115" t="s">
        <v>118</v>
      </c>
      <c r="V2" s="115" t="s">
        <v>209</v>
      </c>
      <c r="W2" s="115" t="s">
        <v>203</v>
      </c>
      <c r="X2" s="115" t="s">
        <v>204</v>
      </c>
      <c r="Y2" s="115" t="s">
        <v>205</v>
      </c>
      <c r="Z2" s="115" t="s">
        <v>206</v>
      </c>
      <c r="AA2" s="115" t="s">
        <v>207</v>
      </c>
      <c r="AB2" s="115" t="s">
        <v>208</v>
      </c>
      <c r="AC2" s="115" t="s">
        <v>3071</v>
      </c>
      <c r="AD2" s="115" t="s">
        <v>3072</v>
      </c>
      <c r="AE2" s="115" t="s">
        <v>3073</v>
      </c>
      <c r="AF2" s="115" t="s">
        <v>3497</v>
      </c>
      <c r="AG2" s="115" t="s">
        <v>3505</v>
      </c>
      <c r="AH2" s="115">
        <v>1</v>
      </c>
    </row>
    <row r="3" spans="1:34" s="2" customFormat="1" ht="17.25" customHeight="1" x14ac:dyDescent="0.25">
      <c r="A3" s="2">
        <v>306089</v>
      </c>
      <c r="B3" s="2" t="s">
        <v>2368</v>
      </c>
      <c r="C3" s="2" t="s">
        <v>226</v>
      </c>
      <c r="D3" s="2" t="s">
        <v>457</v>
      </c>
      <c r="E3" s="2" t="s">
        <v>78</v>
      </c>
      <c r="F3" s="2">
        <v>29919</v>
      </c>
      <c r="G3" s="2" t="s">
        <v>2369</v>
      </c>
      <c r="H3" s="2" t="s">
        <v>17</v>
      </c>
      <c r="I3" s="2" t="s">
        <v>109</v>
      </c>
      <c r="AD3" s="2" t="s">
        <v>3070</v>
      </c>
      <c r="AE3" s="2" t="s">
        <v>3070</v>
      </c>
      <c r="AF3" s="2" t="s">
        <v>3070</v>
      </c>
      <c r="AG3" s="2" t="s">
        <v>3070</v>
      </c>
    </row>
    <row r="4" spans="1:34" s="2" customFormat="1" ht="17.25" customHeight="1" x14ac:dyDescent="0.25">
      <c r="A4" s="2">
        <v>309318</v>
      </c>
      <c r="B4" s="2" t="s">
        <v>2244</v>
      </c>
      <c r="C4" s="2" t="s">
        <v>213</v>
      </c>
      <c r="D4" s="2" t="s">
        <v>734</v>
      </c>
      <c r="E4" s="2" t="s">
        <v>77</v>
      </c>
      <c r="H4" s="2" t="s">
        <v>17</v>
      </c>
      <c r="I4" s="2" t="s">
        <v>109</v>
      </c>
      <c r="AD4" s="2" t="s">
        <v>3070</v>
      </c>
      <c r="AE4" s="2" t="s">
        <v>3070</v>
      </c>
      <c r="AF4" s="2" t="s">
        <v>3070</v>
      </c>
      <c r="AG4" s="2" t="s">
        <v>3070</v>
      </c>
    </row>
    <row r="5" spans="1:34" s="2" customFormat="1" ht="17.25" customHeight="1" x14ac:dyDescent="0.25">
      <c r="A5" s="2">
        <v>316895</v>
      </c>
      <c r="B5" s="2" t="s">
        <v>2021</v>
      </c>
      <c r="C5" s="2" t="s">
        <v>1042</v>
      </c>
      <c r="D5" s="2" t="s">
        <v>211</v>
      </c>
      <c r="E5" s="2" t="s">
        <v>78</v>
      </c>
      <c r="F5" s="2">
        <v>28524</v>
      </c>
      <c r="G5" s="2" t="s">
        <v>601</v>
      </c>
      <c r="H5" s="2" t="s">
        <v>17</v>
      </c>
      <c r="I5" s="2" t="s">
        <v>109</v>
      </c>
      <c r="J5" s="2" t="s">
        <v>1044</v>
      </c>
      <c r="L5" s="2" t="s">
        <v>48</v>
      </c>
      <c r="AE5" s="2" t="s">
        <v>3070</v>
      </c>
      <c r="AF5" s="2" t="s">
        <v>3070</v>
      </c>
      <c r="AG5" s="2" t="s">
        <v>3070</v>
      </c>
    </row>
    <row r="6" spans="1:34" s="2" customFormat="1" ht="17.25" customHeight="1" x14ac:dyDescent="0.25">
      <c r="A6" s="2">
        <v>317869</v>
      </c>
      <c r="B6" s="2" t="s">
        <v>879</v>
      </c>
      <c r="C6" s="2" t="s">
        <v>230</v>
      </c>
      <c r="D6" s="2" t="s">
        <v>233</v>
      </c>
      <c r="E6" s="2" t="s">
        <v>77</v>
      </c>
      <c r="H6" s="2" t="s">
        <v>17</v>
      </c>
      <c r="I6" s="2" t="s">
        <v>109</v>
      </c>
      <c r="AA6" s="2" t="s">
        <v>3070</v>
      </c>
      <c r="AB6" s="2" t="s">
        <v>3070</v>
      </c>
      <c r="AC6" s="2" t="s">
        <v>3070</v>
      </c>
      <c r="AD6" s="2" t="s">
        <v>3070</v>
      </c>
      <c r="AE6" s="2" t="s">
        <v>3070</v>
      </c>
      <c r="AF6" s="2" t="s">
        <v>3070</v>
      </c>
      <c r="AG6" s="2" t="s">
        <v>3070</v>
      </c>
    </row>
    <row r="7" spans="1:34" s="2" customFormat="1" ht="17.25" customHeight="1" x14ac:dyDescent="0.25">
      <c r="A7" s="2">
        <v>317926</v>
      </c>
      <c r="B7" s="2" t="s">
        <v>1932</v>
      </c>
      <c r="C7" s="2" t="s">
        <v>390</v>
      </c>
      <c r="D7" s="2" t="s">
        <v>231</v>
      </c>
      <c r="E7" s="2" t="s">
        <v>77</v>
      </c>
      <c r="F7" s="2">
        <v>32639</v>
      </c>
      <c r="G7" s="2" t="s">
        <v>62</v>
      </c>
      <c r="H7" s="2" t="s">
        <v>17</v>
      </c>
      <c r="I7" s="2" t="s">
        <v>109</v>
      </c>
      <c r="AC7" s="2" t="s">
        <v>3070</v>
      </c>
      <c r="AD7" s="2" t="s">
        <v>3070</v>
      </c>
      <c r="AE7" s="2" t="s">
        <v>3070</v>
      </c>
      <c r="AF7" s="2" t="s">
        <v>3070</v>
      </c>
      <c r="AG7" s="2" t="s">
        <v>3070</v>
      </c>
    </row>
    <row r="8" spans="1:34" s="2" customFormat="1" ht="17.25" customHeight="1" x14ac:dyDescent="0.25">
      <c r="A8" s="2">
        <v>318007</v>
      </c>
      <c r="B8" s="2" t="s">
        <v>2483</v>
      </c>
      <c r="C8" s="2" t="s">
        <v>221</v>
      </c>
      <c r="D8" s="2" t="s">
        <v>828</v>
      </c>
      <c r="E8" s="2" t="s">
        <v>78</v>
      </c>
      <c r="H8" s="2" t="s">
        <v>17</v>
      </c>
      <c r="I8" s="2" t="s">
        <v>109</v>
      </c>
      <c r="X8" s="2" t="s">
        <v>3070</v>
      </c>
      <c r="Y8" s="2" t="s">
        <v>3070</v>
      </c>
      <c r="AA8" s="2" t="s">
        <v>3070</v>
      </c>
      <c r="AB8" s="2" t="s">
        <v>3070</v>
      </c>
      <c r="AC8" s="2" t="s">
        <v>3070</v>
      </c>
      <c r="AD8" s="2" t="s">
        <v>3070</v>
      </c>
      <c r="AE8" s="2" t="s">
        <v>3070</v>
      </c>
      <c r="AF8" s="2" t="s">
        <v>3070</v>
      </c>
      <c r="AG8" s="2" t="s">
        <v>3070</v>
      </c>
    </row>
    <row r="9" spans="1:34" s="2" customFormat="1" ht="17.25" customHeight="1" x14ac:dyDescent="0.25">
      <c r="A9" s="2">
        <v>318204</v>
      </c>
      <c r="B9" s="2" t="s">
        <v>1787</v>
      </c>
      <c r="C9" s="2" t="s">
        <v>1407</v>
      </c>
      <c r="D9" s="2" t="s">
        <v>1043</v>
      </c>
      <c r="E9" s="2" t="s">
        <v>77</v>
      </c>
      <c r="H9" s="2" t="s">
        <v>17</v>
      </c>
      <c r="I9" s="2" t="s">
        <v>109</v>
      </c>
      <c r="AA9" s="2" t="s">
        <v>3070</v>
      </c>
      <c r="AB9" s="2" t="s">
        <v>3070</v>
      </c>
      <c r="AC9" s="2" t="s">
        <v>3070</v>
      </c>
      <c r="AD9" s="2" t="s">
        <v>3070</v>
      </c>
      <c r="AE9" s="2" t="s">
        <v>3070</v>
      </c>
      <c r="AF9" s="2" t="s">
        <v>3070</v>
      </c>
      <c r="AG9" s="2" t="s">
        <v>3070</v>
      </c>
    </row>
    <row r="10" spans="1:34" s="2" customFormat="1" x14ac:dyDescent="0.25">
      <c r="A10" s="2">
        <v>322336</v>
      </c>
      <c r="B10" s="2" t="s">
        <v>2144</v>
      </c>
      <c r="C10" s="2" t="s">
        <v>230</v>
      </c>
      <c r="D10" s="2" t="s">
        <v>447</v>
      </c>
      <c r="E10" s="2" t="s">
        <v>77</v>
      </c>
      <c r="H10" s="2" t="s">
        <v>17</v>
      </c>
      <c r="I10" s="2" t="s">
        <v>109</v>
      </c>
      <c r="X10" s="2" t="s">
        <v>3070</v>
      </c>
      <c r="AA10" s="2" t="s">
        <v>3070</v>
      </c>
      <c r="AB10" s="2" t="s">
        <v>3070</v>
      </c>
      <c r="AC10" s="2" t="s">
        <v>3070</v>
      </c>
      <c r="AD10" s="2" t="s">
        <v>3070</v>
      </c>
      <c r="AE10" s="2" t="s">
        <v>3070</v>
      </c>
      <c r="AF10" s="2" t="s">
        <v>3070</v>
      </c>
      <c r="AG10" s="2" t="s">
        <v>3070</v>
      </c>
    </row>
    <row r="11" spans="1:34" s="2" customFormat="1" x14ac:dyDescent="0.25">
      <c r="A11" s="2">
        <v>323229</v>
      </c>
      <c r="B11" s="2" t="s">
        <v>2132</v>
      </c>
      <c r="C11" s="2" t="s">
        <v>390</v>
      </c>
      <c r="D11" s="2" t="s">
        <v>755</v>
      </c>
      <c r="E11" s="2" t="s">
        <v>78</v>
      </c>
      <c r="H11" s="2" t="s">
        <v>17</v>
      </c>
      <c r="I11" s="2" t="s">
        <v>109</v>
      </c>
      <c r="AA11" s="2" t="s">
        <v>3070</v>
      </c>
      <c r="AB11" s="2" t="s">
        <v>3070</v>
      </c>
      <c r="AC11" s="2" t="s">
        <v>3070</v>
      </c>
      <c r="AD11" s="2" t="s">
        <v>3070</v>
      </c>
      <c r="AE11" s="2" t="s">
        <v>3070</v>
      </c>
      <c r="AF11" s="2" t="s">
        <v>3070</v>
      </c>
      <c r="AG11" s="2" t="s">
        <v>3070</v>
      </c>
    </row>
    <row r="12" spans="1:34" s="2" customFormat="1" x14ac:dyDescent="0.25">
      <c r="A12" s="2">
        <v>323750</v>
      </c>
      <c r="B12" s="2" t="s">
        <v>2659</v>
      </c>
      <c r="C12" s="2" t="s">
        <v>390</v>
      </c>
      <c r="D12" s="2" t="s">
        <v>356</v>
      </c>
      <c r="E12" s="2" t="s">
        <v>77</v>
      </c>
      <c r="H12" s="2" t="s">
        <v>17</v>
      </c>
      <c r="I12" s="2" t="s">
        <v>109</v>
      </c>
      <c r="AA12" s="2" t="s">
        <v>3070</v>
      </c>
      <c r="AB12" s="2" t="s">
        <v>3070</v>
      </c>
      <c r="AC12" s="2" t="s">
        <v>3070</v>
      </c>
      <c r="AD12" s="2" t="s">
        <v>3070</v>
      </c>
      <c r="AE12" s="2" t="s">
        <v>3070</v>
      </c>
      <c r="AF12" s="2" t="s">
        <v>3070</v>
      </c>
      <c r="AG12" s="2" t="s">
        <v>3070</v>
      </c>
    </row>
    <row r="13" spans="1:34" s="2" customFormat="1" x14ac:dyDescent="0.25">
      <c r="A13" s="2">
        <v>325064</v>
      </c>
      <c r="B13" s="2" t="s">
        <v>1544</v>
      </c>
      <c r="C13" s="2" t="s">
        <v>805</v>
      </c>
      <c r="D13" s="2" t="s">
        <v>1545</v>
      </c>
      <c r="E13" s="2" t="s">
        <v>77</v>
      </c>
      <c r="H13" s="2" t="s">
        <v>17</v>
      </c>
      <c r="I13" s="2" t="s">
        <v>109</v>
      </c>
      <c r="AA13" s="2" t="s">
        <v>3070</v>
      </c>
      <c r="AB13" s="2" t="s">
        <v>3070</v>
      </c>
      <c r="AC13" s="2" t="s">
        <v>3070</v>
      </c>
      <c r="AD13" s="2" t="s">
        <v>3070</v>
      </c>
      <c r="AE13" s="2" t="s">
        <v>3070</v>
      </c>
      <c r="AF13" s="2" t="s">
        <v>3070</v>
      </c>
      <c r="AG13" s="2" t="s">
        <v>3070</v>
      </c>
    </row>
    <row r="14" spans="1:34" s="2" customFormat="1" x14ac:dyDescent="0.25">
      <c r="A14" s="2">
        <v>326140</v>
      </c>
      <c r="B14" s="2" t="s">
        <v>2197</v>
      </c>
      <c r="C14" s="2" t="s">
        <v>531</v>
      </c>
      <c r="D14" s="2" t="s">
        <v>441</v>
      </c>
      <c r="E14" s="2" t="s">
        <v>78</v>
      </c>
      <c r="H14" s="2" t="s">
        <v>17</v>
      </c>
      <c r="I14" s="2" t="s">
        <v>109</v>
      </c>
      <c r="AD14" s="2" t="s">
        <v>3070</v>
      </c>
      <c r="AE14" s="2" t="s">
        <v>3070</v>
      </c>
      <c r="AF14" s="2" t="s">
        <v>3070</v>
      </c>
      <c r="AG14" s="2" t="s">
        <v>3070</v>
      </c>
    </row>
    <row r="15" spans="1:34" s="2" customFormat="1" x14ac:dyDescent="0.25">
      <c r="A15" s="2">
        <v>326342</v>
      </c>
      <c r="B15" s="2" t="s">
        <v>1670</v>
      </c>
      <c r="C15" s="2" t="s">
        <v>1042</v>
      </c>
      <c r="D15" s="2" t="s">
        <v>567</v>
      </c>
      <c r="E15" s="2" t="s">
        <v>77</v>
      </c>
      <c r="F15" s="2">
        <v>33139</v>
      </c>
      <c r="G15" s="2" t="s">
        <v>601</v>
      </c>
      <c r="H15" s="2" t="s">
        <v>17</v>
      </c>
      <c r="I15" s="2" t="s">
        <v>109</v>
      </c>
      <c r="J15" s="2" t="s">
        <v>1044</v>
      </c>
      <c r="L15" s="2" t="s">
        <v>41</v>
      </c>
      <c r="AE15" s="2" t="s">
        <v>3070</v>
      </c>
      <c r="AF15" s="2" t="s">
        <v>3070</v>
      </c>
      <c r="AG15" s="2" t="s">
        <v>3070</v>
      </c>
    </row>
    <row r="16" spans="1:34" s="2" customFormat="1" x14ac:dyDescent="0.25">
      <c r="A16" s="2">
        <v>326660</v>
      </c>
      <c r="B16" s="2" t="s">
        <v>839</v>
      </c>
      <c r="C16" s="2" t="s">
        <v>341</v>
      </c>
      <c r="D16" s="2" t="s">
        <v>235</v>
      </c>
      <c r="E16" s="2" t="s">
        <v>77</v>
      </c>
      <c r="F16" s="2">
        <v>32275</v>
      </c>
      <c r="G16" s="2" t="s">
        <v>1074</v>
      </c>
      <c r="H16" s="2" t="s">
        <v>17</v>
      </c>
      <c r="I16" s="2" t="s">
        <v>109</v>
      </c>
      <c r="J16" s="2" t="s">
        <v>1044</v>
      </c>
      <c r="L16" s="2" t="s">
        <v>19</v>
      </c>
      <c r="AE16" s="2" t="s">
        <v>3070</v>
      </c>
      <c r="AF16" s="2" t="s">
        <v>3070</v>
      </c>
      <c r="AG16" s="2" t="s">
        <v>3070</v>
      </c>
    </row>
    <row r="17" spans="1:33" s="2" customFormat="1" x14ac:dyDescent="0.25">
      <c r="A17" s="2">
        <v>326934</v>
      </c>
      <c r="B17" s="2" t="s">
        <v>2461</v>
      </c>
      <c r="C17" s="2" t="s">
        <v>477</v>
      </c>
      <c r="D17" s="2" t="s">
        <v>621</v>
      </c>
      <c r="E17" s="2" t="s">
        <v>78</v>
      </c>
      <c r="H17" s="2" t="s">
        <v>17</v>
      </c>
      <c r="I17" s="2" t="s">
        <v>109</v>
      </c>
      <c r="Y17" s="2" t="s">
        <v>3070</v>
      </c>
      <c r="AA17" s="2" t="s">
        <v>3070</v>
      </c>
      <c r="AB17" s="2" t="s">
        <v>3070</v>
      </c>
      <c r="AC17" s="2" t="s">
        <v>3070</v>
      </c>
      <c r="AD17" s="2" t="s">
        <v>3070</v>
      </c>
      <c r="AE17" s="2" t="s">
        <v>3070</v>
      </c>
      <c r="AF17" s="2" t="s">
        <v>3070</v>
      </c>
      <c r="AG17" s="2" t="s">
        <v>3070</v>
      </c>
    </row>
    <row r="18" spans="1:33" s="2" customFormat="1" x14ac:dyDescent="0.25">
      <c r="A18" s="2">
        <v>327231</v>
      </c>
      <c r="B18" s="2" t="s">
        <v>694</v>
      </c>
      <c r="C18" s="2" t="s">
        <v>349</v>
      </c>
      <c r="D18" s="2" t="s">
        <v>366</v>
      </c>
      <c r="E18" s="2" t="s">
        <v>77</v>
      </c>
      <c r="H18" s="2" t="s">
        <v>17</v>
      </c>
      <c r="I18" s="2" t="s">
        <v>109</v>
      </c>
      <c r="AE18" s="2" t="s">
        <v>3070</v>
      </c>
      <c r="AF18" s="2" t="s">
        <v>3070</v>
      </c>
      <c r="AG18" s="2" t="s">
        <v>3070</v>
      </c>
    </row>
    <row r="19" spans="1:33" s="2" customFormat="1" x14ac:dyDescent="0.25">
      <c r="A19" s="2">
        <v>328037</v>
      </c>
      <c r="B19" s="2" t="s">
        <v>2387</v>
      </c>
      <c r="C19" s="2" t="s">
        <v>801</v>
      </c>
      <c r="D19" s="2" t="s">
        <v>495</v>
      </c>
      <c r="E19" s="2" t="s">
        <v>77</v>
      </c>
      <c r="H19" s="2" t="s">
        <v>17</v>
      </c>
      <c r="I19" s="2" t="s">
        <v>109</v>
      </c>
      <c r="AD19" s="2" t="s">
        <v>3070</v>
      </c>
      <c r="AE19" s="2" t="s">
        <v>3070</v>
      </c>
      <c r="AF19" s="2" t="s">
        <v>3070</v>
      </c>
      <c r="AG19" s="2" t="s">
        <v>3070</v>
      </c>
    </row>
    <row r="20" spans="1:33" s="2" customFormat="1" x14ac:dyDescent="0.25">
      <c r="A20" s="2">
        <v>328303</v>
      </c>
      <c r="B20" s="2" t="s">
        <v>2278</v>
      </c>
      <c r="C20" s="2" t="s">
        <v>725</v>
      </c>
      <c r="D20" s="2" t="s">
        <v>687</v>
      </c>
      <c r="E20" s="2" t="s">
        <v>78</v>
      </c>
      <c r="H20" s="2" t="s">
        <v>17</v>
      </c>
      <c r="I20" s="2" t="s">
        <v>109</v>
      </c>
      <c r="AD20" s="2" t="s">
        <v>3070</v>
      </c>
      <c r="AE20" s="2" t="s">
        <v>3070</v>
      </c>
      <c r="AF20" s="2" t="s">
        <v>3070</v>
      </c>
      <c r="AG20" s="2" t="s">
        <v>3070</v>
      </c>
    </row>
    <row r="21" spans="1:33" s="2" customFormat="1" x14ac:dyDescent="0.25">
      <c r="A21" s="2">
        <v>328488</v>
      </c>
      <c r="B21" s="2" t="s">
        <v>2147</v>
      </c>
      <c r="C21" s="2" t="s">
        <v>230</v>
      </c>
      <c r="D21" s="2" t="s">
        <v>242</v>
      </c>
      <c r="E21" s="2" t="s">
        <v>77</v>
      </c>
      <c r="F21" s="2">
        <v>32958</v>
      </c>
      <c r="G21" s="2" t="s">
        <v>19</v>
      </c>
      <c r="H21" s="2" t="s">
        <v>17</v>
      </c>
      <c r="I21" s="2" t="s">
        <v>109</v>
      </c>
      <c r="J21" s="2" t="s">
        <v>1044</v>
      </c>
      <c r="L21" s="2" t="s">
        <v>19</v>
      </c>
      <c r="AE21" s="2" t="s">
        <v>3070</v>
      </c>
      <c r="AF21" s="2" t="s">
        <v>3070</v>
      </c>
      <c r="AG21" s="2" t="s">
        <v>3070</v>
      </c>
    </row>
    <row r="22" spans="1:33" s="2" customFormat="1" x14ac:dyDescent="0.25">
      <c r="A22" s="2">
        <v>329019</v>
      </c>
      <c r="B22" s="2" t="s">
        <v>2128</v>
      </c>
      <c r="C22" s="2" t="s">
        <v>1820</v>
      </c>
      <c r="D22" s="2" t="s">
        <v>939</v>
      </c>
      <c r="E22" s="2" t="s">
        <v>77</v>
      </c>
      <c r="H22" s="2" t="s">
        <v>17</v>
      </c>
      <c r="I22" s="2" t="s">
        <v>109</v>
      </c>
      <c r="Y22" s="2" t="s">
        <v>3070</v>
      </c>
      <c r="AA22" s="2" t="s">
        <v>3070</v>
      </c>
      <c r="AB22" s="2" t="s">
        <v>3070</v>
      </c>
      <c r="AC22" s="2" t="s">
        <v>3070</v>
      </c>
      <c r="AD22" s="2" t="s">
        <v>3070</v>
      </c>
      <c r="AE22" s="2" t="s">
        <v>3070</v>
      </c>
      <c r="AF22" s="2" t="s">
        <v>3070</v>
      </c>
      <c r="AG22" s="2" t="s">
        <v>3070</v>
      </c>
    </row>
    <row r="23" spans="1:33" s="2" customFormat="1" x14ac:dyDescent="0.25">
      <c r="A23" s="2">
        <v>329366</v>
      </c>
      <c r="B23" s="2" t="s">
        <v>2881</v>
      </c>
      <c r="C23" s="2" t="s">
        <v>230</v>
      </c>
      <c r="D23" s="2" t="s">
        <v>277</v>
      </c>
      <c r="E23" s="2" t="s">
        <v>77</v>
      </c>
      <c r="F23" s="2">
        <v>35289</v>
      </c>
      <c r="G23" s="2" t="s">
        <v>19</v>
      </c>
      <c r="H23" s="2" t="s">
        <v>17</v>
      </c>
      <c r="I23" s="2" t="s">
        <v>109</v>
      </c>
      <c r="J23" s="2" t="s">
        <v>1044</v>
      </c>
      <c r="L23" s="2" t="s">
        <v>19</v>
      </c>
      <c r="AE23" s="2" t="s">
        <v>3070</v>
      </c>
      <c r="AF23" s="2" t="s">
        <v>3070</v>
      </c>
      <c r="AG23" s="2" t="s">
        <v>3070</v>
      </c>
    </row>
    <row r="24" spans="1:33" s="2" customFormat="1" x14ac:dyDescent="0.25">
      <c r="A24" s="2">
        <v>329798</v>
      </c>
      <c r="B24" s="2" t="s">
        <v>2430</v>
      </c>
      <c r="C24" s="2" t="s">
        <v>459</v>
      </c>
      <c r="D24" s="2" t="s">
        <v>512</v>
      </c>
      <c r="E24" s="2" t="s">
        <v>77</v>
      </c>
      <c r="H24" s="2" t="s">
        <v>17</v>
      </c>
      <c r="I24" s="2" t="s">
        <v>109</v>
      </c>
      <c r="AD24" s="2" t="s">
        <v>3070</v>
      </c>
      <c r="AE24" s="2" t="s">
        <v>3070</v>
      </c>
      <c r="AF24" s="2" t="s">
        <v>3070</v>
      </c>
      <c r="AG24" s="2" t="s">
        <v>3070</v>
      </c>
    </row>
    <row r="25" spans="1:33" s="2" customFormat="1" x14ac:dyDescent="0.25">
      <c r="A25" s="2">
        <v>329811</v>
      </c>
      <c r="B25" s="2" t="s">
        <v>2326</v>
      </c>
      <c r="C25" s="2" t="s">
        <v>246</v>
      </c>
      <c r="D25" s="2" t="s">
        <v>410</v>
      </c>
      <c r="E25" s="2" t="s">
        <v>78</v>
      </c>
      <c r="F25" s="2">
        <v>35896</v>
      </c>
      <c r="G25" s="2" t="s">
        <v>245</v>
      </c>
      <c r="H25" s="2" t="s">
        <v>17</v>
      </c>
      <c r="I25" s="2" t="s">
        <v>109</v>
      </c>
      <c r="J25" s="2" t="s">
        <v>1044</v>
      </c>
      <c r="L25" s="2" t="s">
        <v>31</v>
      </c>
      <c r="AE25" s="2" t="s">
        <v>3070</v>
      </c>
      <c r="AF25" s="2" t="s">
        <v>3070</v>
      </c>
      <c r="AG25" s="2" t="s">
        <v>3070</v>
      </c>
    </row>
    <row r="26" spans="1:33" s="2" customFormat="1" x14ac:dyDescent="0.25">
      <c r="A26" s="2">
        <v>330171</v>
      </c>
      <c r="B26" s="2" t="s">
        <v>2459</v>
      </c>
      <c r="C26" s="2" t="s">
        <v>2460</v>
      </c>
      <c r="D26" s="2" t="s">
        <v>235</v>
      </c>
      <c r="E26" s="2" t="s">
        <v>77</v>
      </c>
      <c r="H26" s="2" t="s">
        <v>17</v>
      </c>
      <c r="I26" s="2" t="s">
        <v>109</v>
      </c>
      <c r="Y26" s="2" t="s">
        <v>3070</v>
      </c>
      <c r="AA26" s="2" t="s">
        <v>3070</v>
      </c>
      <c r="AB26" s="2" t="s">
        <v>3070</v>
      </c>
      <c r="AC26" s="2" t="s">
        <v>3070</v>
      </c>
      <c r="AD26" s="2" t="s">
        <v>3070</v>
      </c>
      <c r="AE26" s="2" t="s">
        <v>3070</v>
      </c>
      <c r="AF26" s="2" t="s">
        <v>3070</v>
      </c>
      <c r="AG26" s="2" t="s">
        <v>3070</v>
      </c>
    </row>
    <row r="27" spans="1:33" s="2" customFormat="1" x14ac:dyDescent="0.25">
      <c r="A27" s="2">
        <v>330261</v>
      </c>
      <c r="B27" s="2" t="s">
        <v>2198</v>
      </c>
      <c r="C27" s="2" t="s">
        <v>1878</v>
      </c>
      <c r="D27" s="2" t="s">
        <v>399</v>
      </c>
      <c r="E27" s="2" t="s">
        <v>77</v>
      </c>
      <c r="H27" s="2" t="s">
        <v>60</v>
      </c>
      <c r="I27" s="2" t="s">
        <v>109</v>
      </c>
      <c r="AD27" s="2" t="s">
        <v>3070</v>
      </c>
      <c r="AE27" s="2" t="s">
        <v>3070</v>
      </c>
      <c r="AF27" s="2" t="s">
        <v>3070</v>
      </c>
      <c r="AG27" s="2" t="s">
        <v>3070</v>
      </c>
    </row>
    <row r="28" spans="1:33" s="2" customFormat="1" x14ac:dyDescent="0.25">
      <c r="A28" s="2">
        <v>330539</v>
      </c>
      <c r="B28" s="2" t="s">
        <v>2462</v>
      </c>
      <c r="C28" s="2" t="s">
        <v>594</v>
      </c>
      <c r="D28" s="2" t="s">
        <v>215</v>
      </c>
      <c r="E28" s="2" t="s">
        <v>77</v>
      </c>
      <c r="F28" s="2">
        <v>35519</v>
      </c>
      <c r="G28" s="2" t="s">
        <v>19</v>
      </c>
      <c r="H28" s="2" t="s">
        <v>17</v>
      </c>
      <c r="I28" s="2" t="s">
        <v>109</v>
      </c>
      <c r="AD28" s="2" t="s">
        <v>3070</v>
      </c>
      <c r="AE28" s="2" t="s">
        <v>3070</v>
      </c>
      <c r="AF28" s="2" t="s">
        <v>3070</v>
      </c>
      <c r="AG28" s="2" t="s">
        <v>3070</v>
      </c>
    </row>
    <row r="29" spans="1:33" s="2" customFormat="1" x14ac:dyDescent="0.25">
      <c r="A29" s="2">
        <v>330594</v>
      </c>
      <c r="B29" s="2" t="s">
        <v>1797</v>
      </c>
      <c r="C29" s="2" t="s">
        <v>1798</v>
      </c>
      <c r="D29" s="2" t="s">
        <v>261</v>
      </c>
      <c r="E29" s="2" t="s">
        <v>77</v>
      </c>
      <c r="F29" s="2">
        <v>35360</v>
      </c>
      <c r="G29" s="2" t="s">
        <v>38</v>
      </c>
      <c r="H29" s="2" t="s">
        <v>17</v>
      </c>
      <c r="I29" s="2" t="s">
        <v>109</v>
      </c>
      <c r="J29" s="2" t="s">
        <v>15</v>
      </c>
      <c r="L29" s="2" t="s">
        <v>38</v>
      </c>
      <c r="AE29" s="2" t="s">
        <v>3070</v>
      </c>
      <c r="AF29" s="2" t="s">
        <v>3070</v>
      </c>
      <c r="AG29" s="2" t="s">
        <v>3070</v>
      </c>
    </row>
    <row r="30" spans="1:33" s="2" customFormat="1" x14ac:dyDescent="0.25">
      <c r="A30" s="2">
        <v>330677</v>
      </c>
      <c r="B30" s="2" t="s">
        <v>2300</v>
      </c>
      <c r="C30" s="2" t="s">
        <v>654</v>
      </c>
      <c r="D30" s="2" t="s">
        <v>263</v>
      </c>
      <c r="E30" s="2" t="s">
        <v>77</v>
      </c>
      <c r="H30" s="2" t="s">
        <v>17</v>
      </c>
      <c r="I30" s="2" t="s">
        <v>109</v>
      </c>
      <c r="X30" s="2" t="s">
        <v>3070</v>
      </c>
      <c r="Y30" s="2" t="s">
        <v>3070</v>
      </c>
      <c r="AA30" s="2" t="s">
        <v>3070</v>
      </c>
      <c r="AB30" s="2" t="s">
        <v>3070</v>
      </c>
      <c r="AC30" s="2" t="s">
        <v>3070</v>
      </c>
      <c r="AD30" s="2" t="s">
        <v>3070</v>
      </c>
      <c r="AE30" s="2" t="s">
        <v>3070</v>
      </c>
      <c r="AF30" s="2" t="s">
        <v>3070</v>
      </c>
      <c r="AG30" s="2" t="s">
        <v>3070</v>
      </c>
    </row>
    <row r="31" spans="1:33" s="2" customFormat="1" x14ac:dyDescent="0.25">
      <c r="A31" s="2">
        <v>330730</v>
      </c>
      <c r="B31" s="2" t="s">
        <v>2433</v>
      </c>
      <c r="C31" s="2" t="s">
        <v>253</v>
      </c>
      <c r="D31" s="2" t="s">
        <v>746</v>
      </c>
      <c r="E31" s="2" t="s">
        <v>77</v>
      </c>
      <c r="H31" s="2" t="s">
        <v>17</v>
      </c>
      <c r="I31" s="2" t="s">
        <v>109</v>
      </c>
      <c r="AD31" s="2" t="s">
        <v>3070</v>
      </c>
      <c r="AE31" s="2" t="s">
        <v>3070</v>
      </c>
      <c r="AF31" s="2" t="s">
        <v>3070</v>
      </c>
      <c r="AG31" s="2" t="s">
        <v>3070</v>
      </c>
    </row>
    <row r="32" spans="1:33" s="2" customFormat="1" x14ac:dyDescent="0.25">
      <c r="A32" s="2">
        <v>331286</v>
      </c>
      <c r="B32" s="2" t="s">
        <v>1791</v>
      </c>
      <c r="C32" s="2" t="s">
        <v>246</v>
      </c>
      <c r="D32" s="2" t="s">
        <v>233</v>
      </c>
      <c r="E32" s="2" t="s">
        <v>77</v>
      </c>
      <c r="H32" s="2" t="s">
        <v>17</v>
      </c>
      <c r="I32" s="2" t="s">
        <v>109</v>
      </c>
      <c r="Y32" s="2" t="s">
        <v>3070</v>
      </c>
      <c r="AA32" s="2" t="s">
        <v>3070</v>
      </c>
      <c r="AB32" s="2" t="s">
        <v>3070</v>
      </c>
      <c r="AC32" s="2" t="s">
        <v>3070</v>
      </c>
      <c r="AD32" s="2" t="s">
        <v>3070</v>
      </c>
      <c r="AE32" s="2" t="s">
        <v>3070</v>
      </c>
      <c r="AF32" s="2" t="s">
        <v>3070</v>
      </c>
      <c r="AG32" s="2" t="s">
        <v>3070</v>
      </c>
    </row>
    <row r="33" spans="1:33" s="2" customFormat="1" x14ac:dyDescent="0.25">
      <c r="A33" s="2">
        <v>331366</v>
      </c>
      <c r="B33" s="2" t="s">
        <v>2148</v>
      </c>
      <c r="C33" s="2" t="s">
        <v>230</v>
      </c>
      <c r="D33" s="2" t="s">
        <v>278</v>
      </c>
      <c r="E33" s="2" t="s">
        <v>77</v>
      </c>
      <c r="F33" s="2">
        <v>28491</v>
      </c>
      <c r="G33" s="2" t="s">
        <v>766</v>
      </c>
      <c r="H33" s="2" t="s">
        <v>17</v>
      </c>
      <c r="I33" s="2" t="s">
        <v>109</v>
      </c>
      <c r="AC33" s="2" t="s">
        <v>3070</v>
      </c>
      <c r="AD33" s="2" t="s">
        <v>3070</v>
      </c>
      <c r="AE33" s="2" t="s">
        <v>3070</v>
      </c>
      <c r="AF33" s="2" t="s">
        <v>3070</v>
      </c>
      <c r="AG33" s="2" t="s">
        <v>3070</v>
      </c>
    </row>
    <row r="34" spans="1:33" s="2" customFormat="1" x14ac:dyDescent="0.25">
      <c r="A34" s="2">
        <v>331414</v>
      </c>
      <c r="B34" s="2" t="s">
        <v>2431</v>
      </c>
      <c r="C34" s="2" t="s">
        <v>616</v>
      </c>
      <c r="D34" s="2" t="s">
        <v>2432</v>
      </c>
      <c r="E34" s="2" t="s">
        <v>77</v>
      </c>
      <c r="F34" s="2">
        <v>36526</v>
      </c>
      <c r="G34" s="2" t="s">
        <v>19</v>
      </c>
      <c r="H34" s="2" t="s">
        <v>17</v>
      </c>
      <c r="I34" s="2" t="s">
        <v>109</v>
      </c>
      <c r="AD34" s="2" t="s">
        <v>3070</v>
      </c>
      <c r="AE34" s="2" t="s">
        <v>3070</v>
      </c>
      <c r="AF34" s="2" t="s">
        <v>3070</v>
      </c>
      <c r="AG34" s="2" t="s">
        <v>3070</v>
      </c>
    </row>
    <row r="35" spans="1:33" s="2" customFormat="1" x14ac:dyDescent="0.25">
      <c r="A35" s="2">
        <v>331463</v>
      </c>
      <c r="B35" s="2" t="s">
        <v>2324</v>
      </c>
      <c r="C35" s="2" t="s">
        <v>2325</v>
      </c>
      <c r="D35" s="2" t="s">
        <v>868</v>
      </c>
      <c r="E35" s="2" t="s">
        <v>78</v>
      </c>
      <c r="F35" s="2">
        <v>34701</v>
      </c>
      <c r="G35" s="2" t="s">
        <v>19</v>
      </c>
      <c r="H35" s="2" t="s">
        <v>17</v>
      </c>
      <c r="I35" s="2" t="s">
        <v>109</v>
      </c>
      <c r="J35" s="2" t="s">
        <v>1044</v>
      </c>
      <c r="L35" s="2" t="s">
        <v>74</v>
      </c>
      <c r="AE35" s="2" t="s">
        <v>3070</v>
      </c>
      <c r="AF35" s="2" t="s">
        <v>3070</v>
      </c>
      <c r="AG35" s="2" t="s">
        <v>3070</v>
      </c>
    </row>
    <row r="36" spans="1:33" s="2" customFormat="1" x14ac:dyDescent="0.25">
      <c r="A36" s="2">
        <v>331548</v>
      </c>
      <c r="B36" s="2" t="s">
        <v>1790</v>
      </c>
      <c r="C36" s="2" t="s">
        <v>392</v>
      </c>
      <c r="D36" s="2" t="s">
        <v>265</v>
      </c>
      <c r="E36" s="2" t="s">
        <v>77</v>
      </c>
      <c r="H36" s="2" t="s">
        <v>17</v>
      </c>
      <c r="I36" s="2" t="s">
        <v>109</v>
      </c>
      <c r="AA36" s="2" t="s">
        <v>3070</v>
      </c>
      <c r="AB36" s="2" t="s">
        <v>3070</v>
      </c>
      <c r="AC36" s="2" t="s">
        <v>3070</v>
      </c>
      <c r="AD36" s="2" t="s">
        <v>3070</v>
      </c>
      <c r="AE36" s="2" t="s">
        <v>3070</v>
      </c>
      <c r="AF36" s="2" t="s">
        <v>3070</v>
      </c>
      <c r="AG36" s="2" t="s">
        <v>3070</v>
      </c>
    </row>
    <row r="37" spans="1:33" s="2" customFormat="1" x14ac:dyDescent="0.25">
      <c r="A37" s="2">
        <v>331659</v>
      </c>
      <c r="B37" s="2" t="s">
        <v>2152</v>
      </c>
      <c r="C37" s="2" t="s">
        <v>213</v>
      </c>
      <c r="D37" s="2" t="s">
        <v>240</v>
      </c>
      <c r="E37" s="2" t="s">
        <v>78</v>
      </c>
      <c r="H37" s="2" t="s">
        <v>17</v>
      </c>
      <c r="I37" s="2" t="s">
        <v>109</v>
      </c>
      <c r="AD37" s="2" t="s">
        <v>3070</v>
      </c>
      <c r="AE37" s="2" t="s">
        <v>3070</v>
      </c>
      <c r="AF37" s="2" t="s">
        <v>3070</v>
      </c>
      <c r="AG37" s="2" t="s">
        <v>3070</v>
      </c>
    </row>
    <row r="38" spans="1:33" s="2" customFormat="1" x14ac:dyDescent="0.25">
      <c r="A38" s="2">
        <v>331708</v>
      </c>
      <c r="B38" s="2" t="s">
        <v>2298</v>
      </c>
      <c r="C38" s="2" t="s">
        <v>2299</v>
      </c>
      <c r="D38" s="2" t="s">
        <v>425</v>
      </c>
      <c r="E38" s="2" t="s">
        <v>78</v>
      </c>
      <c r="H38" s="2" t="s">
        <v>17</v>
      </c>
      <c r="I38" s="2" t="s">
        <v>109</v>
      </c>
      <c r="AA38" s="2" t="s">
        <v>3070</v>
      </c>
      <c r="AB38" s="2" t="s">
        <v>3070</v>
      </c>
      <c r="AC38" s="2" t="s">
        <v>3070</v>
      </c>
      <c r="AD38" s="2" t="s">
        <v>3070</v>
      </c>
      <c r="AE38" s="2" t="s">
        <v>3070</v>
      </c>
      <c r="AF38" s="2" t="s">
        <v>3070</v>
      </c>
      <c r="AG38" s="2" t="s">
        <v>3070</v>
      </c>
    </row>
    <row r="39" spans="1:33" s="2" customFormat="1" x14ac:dyDescent="0.25">
      <c r="A39" s="2">
        <v>331877</v>
      </c>
      <c r="B39" s="2" t="s">
        <v>2090</v>
      </c>
      <c r="C39" s="2" t="s">
        <v>291</v>
      </c>
      <c r="D39" s="2" t="s">
        <v>280</v>
      </c>
      <c r="E39" s="2" t="s">
        <v>78</v>
      </c>
      <c r="F39" s="2">
        <v>36211</v>
      </c>
      <c r="G39" s="2" t="s">
        <v>472</v>
      </c>
      <c r="H39" s="2" t="s">
        <v>17</v>
      </c>
      <c r="I39" s="2" t="s">
        <v>109</v>
      </c>
      <c r="J39" s="2" t="s">
        <v>1044</v>
      </c>
      <c r="L39" s="2" t="s">
        <v>31</v>
      </c>
    </row>
    <row r="40" spans="1:33" s="2" customFormat="1" x14ac:dyDescent="0.25">
      <c r="A40" s="2">
        <v>331894</v>
      </c>
      <c r="B40" s="2" t="s">
        <v>2241</v>
      </c>
      <c r="C40" s="2" t="s">
        <v>438</v>
      </c>
      <c r="D40" s="2" t="s">
        <v>450</v>
      </c>
      <c r="E40" s="2" t="s">
        <v>78</v>
      </c>
      <c r="H40" s="2" t="s">
        <v>17</v>
      </c>
      <c r="I40" s="2" t="s">
        <v>109</v>
      </c>
      <c r="AA40" s="2" t="s">
        <v>3070</v>
      </c>
      <c r="AB40" s="2" t="s">
        <v>3070</v>
      </c>
      <c r="AC40" s="2" t="s">
        <v>3070</v>
      </c>
      <c r="AD40" s="2" t="s">
        <v>3070</v>
      </c>
      <c r="AE40" s="2" t="s">
        <v>3070</v>
      </c>
      <c r="AF40" s="2" t="s">
        <v>3070</v>
      </c>
      <c r="AG40" s="2" t="s">
        <v>3070</v>
      </c>
    </row>
    <row r="41" spans="1:33" s="2" customFormat="1" x14ac:dyDescent="0.25">
      <c r="A41" s="2">
        <v>331998</v>
      </c>
      <c r="B41" s="2" t="s">
        <v>2468</v>
      </c>
      <c r="C41" s="2" t="s">
        <v>253</v>
      </c>
      <c r="D41" s="2" t="s">
        <v>450</v>
      </c>
      <c r="E41" s="2" t="s">
        <v>78</v>
      </c>
      <c r="H41" s="2" t="s">
        <v>17</v>
      </c>
      <c r="I41" s="2" t="s">
        <v>109</v>
      </c>
      <c r="AD41" s="2" t="s">
        <v>3070</v>
      </c>
      <c r="AE41" s="2" t="s">
        <v>3070</v>
      </c>
      <c r="AF41" s="2" t="s">
        <v>3070</v>
      </c>
      <c r="AG41" s="2" t="s">
        <v>3070</v>
      </c>
    </row>
    <row r="42" spans="1:33" s="2" customFormat="1" x14ac:dyDescent="0.25">
      <c r="A42" s="2">
        <v>332009</v>
      </c>
      <c r="B42" s="2" t="s">
        <v>1928</v>
      </c>
      <c r="C42" s="2" t="s">
        <v>230</v>
      </c>
      <c r="D42" s="2" t="s">
        <v>732</v>
      </c>
      <c r="E42" s="2" t="s">
        <v>78</v>
      </c>
      <c r="F42" s="2">
        <v>31251</v>
      </c>
      <c r="G42" s="2" t="s">
        <v>41</v>
      </c>
      <c r="H42" s="2" t="s">
        <v>17</v>
      </c>
      <c r="I42" s="2" t="s">
        <v>109</v>
      </c>
      <c r="J42" s="2" t="s">
        <v>15</v>
      </c>
      <c r="L42" s="2" t="s">
        <v>41</v>
      </c>
      <c r="AE42" s="2" t="s">
        <v>3070</v>
      </c>
      <c r="AF42" s="2" t="s">
        <v>3070</v>
      </c>
      <c r="AG42" s="2" t="s">
        <v>3070</v>
      </c>
    </row>
    <row r="43" spans="1:33" s="2" customFormat="1" x14ac:dyDescent="0.25">
      <c r="A43" s="2">
        <v>332036</v>
      </c>
      <c r="B43" s="2" t="s">
        <v>2421</v>
      </c>
      <c r="C43" s="2" t="s">
        <v>246</v>
      </c>
      <c r="D43" s="2" t="s">
        <v>724</v>
      </c>
      <c r="E43" s="2" t="s">
        <v>78</v>
      </c>
      <c r="F43" s="2">
        <v>34700</v>
      </c>
      <c r="G43" s="2" t="s">
        <v>41</v>
      </c>
      <c r="H43" s="2" t="s">
        <v>17</v>
      </c>
      <c r="I43" s="2" t="s">
        <v>109</v>
      </c>
      <c r="AD43" s="2" t="s">
        <v>3070</v>
      </c>
      <c r="AE43" s="2" t="s">
        <v>3070</v>
      </c>
      <c r="AF43" s="2" t="s">
        <v>3070</v>
      </c>
      <c r="AG43" s="2" t="s">
        <v>3070</v>
      </c>
    </row>
    <row r="44" spans="1:33" s="2" customFormat="1" x14ac:dyDescent="0.25">
      <c r="A44" s="2">
        <v>332074</v>
      </c>
      <c r="B44" s="2" t="s">
        <v>2020</v>
      </c>
      <c r="C44" s="2" t="s">
        <v>563</v>
      </c>
      <c r="D44" s="2" t="s">
        <v>443</v>
      </c>
      <c r="E44" s="2" t="s">
        <v>78</v>
      </c>
      <c r="F44" s="2">
        <v>35825</v>
      </c>
      <c r="G44" s="2" t="s">
        <v>212</v>
      </c>
      <c r="H44" s="2" t="s">
        <v>17</v>
      </c>
      <c r="I44" s="2" t="s">
        <v>109</v>
      </c>
      <c r="J44" s="2" t="s">
        <v>15</v>
      </c>
      <c r="L44" s="2" t="s">
        <v>19</v>
      </c>
      <c r="AE44" s="2" t="s">
        <v>3070</v>
      </c>
      <c r="AF44" s="2" t="s">
        <v>3070</v>
      </c>
      <c r="AG44" s="2" t="s">
        <v>3070</v>
      </c>
    </row>
    <row r="45" spans="1:33" s="2" customFormat="1" x14ac:dyDescent="0.25">
      <c r="A45" s="2">
        <v>332224</v>
      </c>
      <c r="B45" s="2" t="s">
        <v>2422</v>
      </c>
      <c r="C45" s="2" t="s">
        <v>230</v>
      </c>
      <c r="D45" s="2" t="s">
        <v>2423</v>
      </c>
      <c r="E45" s="2" t="s">
        <v>77</v>
      </c>
      <c r="F45" s="2">
        <v>36382</v>
      </c>
      <c r="G45" s="2" t="s">
        <v>19</v>
      </c>
      <c r="H45" s="2" t="s">
        <v>17</v>
      </c>
      <c r="I45" s="2" t="s">
        <v>109</v>
      </c>
      <c r="AD45" s="2" t="s">
        <v>3070</v>
      </c>
      <c r="AE45" s="2" t="s">
        <v>3070</v>
      </c>
      <c r="AF45" s="2" t="s">
        <v>3070</v>
      </c>
      <c r="AG45" s="2" t="s">
        <v>3070</v>
      </c>
    </row>
    <row r="46" spans="1:33" s="2" customFormat="1" x14ac:dyDescent="0.25">
      <c r="A46" s="2">
        <v>332447</v>
      </c>
      <c r="B46" s="2" t="s">
        <v>2016</v>
      </c>
      <c r="C46" s="2" t="s">
        <v>1663</v>
      </c>
      <c r="D46" s="2" t="s">
        <v>339</v>
      </c>
      <c r="E46" s="2" t="s">
        <v>78</v>
      </c>
      <c r="F46" s="2">
        <v>36526</v>
      </c>
      <c r="G46" s="2" t="s">
        <v>19</v>
      </c>
      <c r="H46" s="2" t="s">
        <v>17</v>
      </c>
      <c r="I46" s="2" t="s">
        <v>109</v>
      </c>
      <c r="AC46" s="2" t="s">
        <v>3070</v>
      </c>
      <c r="AD46" s="2" t="s">
        <v>3070</v>
      </c>
      <c r="AE46" s="2" t="s">
        <v>3070</v>
      </c>
      <c r="AF46" s="2" t="s">
        <v>3070</v>
      </c>
      <c r="AG46" s="2" t="s">
        <v>3070</v>
      </c>
    </row>
    <row r="47" spans="1:33" s="2" customFormat="1" x14ac:dyDescent="0.25">
      <c r="A47" s="2">
        <v>332949</v>
      </c>
      <c r="B47" s="2" t="s">
        <v>2145</v>
      </c>
      <c r="C47" s="2" t="s">
        <v>952</v>
      </c>
      <c r="D47" s="2" t="s">
        <v>530</v>
      </c>
      <c r="E47" s="2" t="s">
        <v>77</v>
      </c>
      <c r="H47" s="2" t="s">
        <v>17</v>
      </c>
      <c r="I47" s="2" t="s">
        <v>109</v>
      </c>
      <c r="AB47" s="2" t="s">
        <v>3070</v>
      </c>
      <c r="AC47" s="2" t="s">
        <v>3070</v>
      </c>
      <c r="AD47" s="2" t="s">
        <v>3070</v>
      </c>
      <c r="AE47" s="2" t="s">
        <v>3070</v>
      </c>
      <c r="AF47" s="2" t="s">
        <v>3070</v>
      </c>
      <c r="AG47" s="2" t="s">
        <v>3070</v>
      </c>
    </row>
    <row r="48" spans="1:33" s="2" customFormat="1" x14ac:dyDescent="0.25">
      <c r="A48" s="2">
        <v>333780</v>
      </c>
      <c r="B48" s="2" t="s">
        <v>1546</v>
      </c>
      <c r="C48" s="2" t="s">
        <v>230</v>
      </c>
      <c r="D48" s="2" t="s">
        <v>350</v>
      </c>
      <c r="E48" s="2" t="s">
        <v>77</v>
      </c>
      <c r="H48" s="2" t="s">
        <v>17</v>
      </c>
      <c r="I48" s="2" t="s">
        <v>109</v>
      </c>
      <c r="AA48" s="2" t="s">
        <v>3070</v>
      </c>
      <c r="AB48" s="2" t="s">
        <v>3070</v>
      </c>
      <c r="AC48" s="2" t="s">
        <v>3070</v>
      </c>
      <c r="AD48" s="2" t="s">
        <v>3070</v>
      </c>
      <c r="AE48" s="2" t="s">
        <v>3070</v>
      </c>
      <c r="AF48" s="2" t="s">
        <v>3070</v>
      </c>
      <c r="AG48" s="2" t="s">
        <v>3070</v>
      </c>
    </row>
    <row r="49" spans="1:33" s="2" customFormat="1" x14ac:dyDescent="0.25">
      <c r="A49" s="2">
        <v>333807</v>
      </c>
      <c r="B49" s="2" t="s">
        <v>2146</v>
      </c>
      <c r="C49" s="2" t="s">
        <v>253</v>
      </c>
      <c r="D49" s="2" t="s">
        <v>868</v>
      </c>
      <c r="E49" s="2" t="s">
        <v>77</v>
      </c>
      <c r="H49" s="2" t="s">
        <v>17</v>
      </c>
      <c r="I49" s="2" t="s">
        <v>109</v>
      </c>
      <c r="Y49" s="2" t="s">
        <v>3070</v>
      </c>
      <c r="AA49" s="2" t="s">
        <v>3070</v>
      </c>
      <c r="AB49" s="2" t="s">
        <v>3070</v>
      </c>
      <c r="AC49" s="2" t="s">
        <v>3070</v>
      </c>
      <c r="AD49" s="2" t="s">
        <v>3070</v>
      </c>
      <c r="AE49" s="2" t="s">
        <v>3070</v>
      </c>
      <c r="AF49" s="2" t="s">
        <v>3070</v>
      </c>
      <c r="AG49" s="2" t="s">
        <v>3070</v>
      </c>
    </row>
    <row r="50" spans="1:33" s="2" customFormat="1" x14ac:dyDescent="0.25">
      <c r="A50" s="2">
        <v>333875</v>
      </c>
      <c r="B50" s="2" t="s">
        <v>2243</v>
      </c>
      <c r="C50" s="2" t="s">
        <v>602</v>
      </c>
      <c r="D50" s="2" t="s">
        <v>316</v>
      </c>
      <c r="E50" s="2" t="s">
        <v>78</v>
      </c>
      <c r="H50" s="2" t="s">
        <v>17</v>
      </c>
      <c r="I50" s="2" t="s">
        <v>109</v>
      </c>
      <c r="AD50" s="2" t="s">
        <v>3070</v>
      </c>
      <c r="AE50" s="2" t="s">
        <v>3070</v>
      </c>
      <c r="AF50" s="2" t="s">
        <v>3070</v>
      </c>
      <c r="AG50" s="2" t="s">
        <v>3070</v>
      </c>
    </row>
    <row r="51" spans="1:33" s="2" customFormat="1" x14ac:dyDescent="0.25">
      <c r="A51" s="2">
        <v>333887</v>
      </c>
      <c r="B51" s="2" t="s">
        <v>2017</v>
      </c>
      <c r="C51" s="2" t="s">
        <v>758</v>
      </c>
      <c r="D51" s="2" t="s">
        <v>2018</v>
      </c>
      <c r="E51" s="2" t="s">
        <v>78</v>
      </c>
      <c r="H51" s="2" t="s">
        <v>17</v>
      </c>
      <c r="I51" s="2" t="s">
        <v>109</v>
      </c>
      <c r="AA51" s="2" t="s">
        <v>3070</v>
      </c>
      <c r="AB51" s="2" t="s">
        <v>3070</v>
      </c>
      <c r="AC51" s="2" t="s">
        <v>3070</v>
      </c>
      <c r="AD51" s="2" t="s">
        <v>3070</v>
      </c>
      <c r="AE51" s="2" t="s">
        <v>3070</v>
      </c>
      <c r="AF51" s="2" t="s">
        <v>3070</v>
      </c>
      <c r="AG51" s="2" t="s">
        <v>3070</v>
      </c>
    </row>
    <row r="52" spans="1:33" s="2" customFormat="1" x14ac:dyDescent="0.25">
      <c r="A52" s="2">
        <v>334016</v>
      </c>
      <c r="B52" s="2" t="s">
        <v>1793</v>
      </c>
      <c r="C52" s="2" t="s">
        <v>321</v>
      </c>
      <c r="D52" s="2" t="s">
        <v>265</v>
      </c>
      <c r="E52" s="2" t="s">
        <v>77</v>
      </c>
      <c r="H52" s="2" t="s">
        <v>17</v>
      </c>
      <c r="I52" s="2" t="s">
        <v>109</v>
      </c>
      <c r="X52" s="2" t="s">
        <v>3070</v>
      </c>
      <c r="AA52" s="2" t="s">
        <v>3070</v>
      </c>
      <c r="AB52" s="2" t="s">
        <v>3070</v>
      </c>
      <c r="AC52" s="2" t="s">
        <v>3070</v>
      </c>
      <c r="AD52" s="2" t="s">
        <v>3070</v>
      </c>
      <c r="AE52" s="2" t="s">
        <v>3070</v>
      </c>
      <c r="AF52" s="2" t="s">
        <v>3070</v>
      </c>
      <c r="AG52" s="2" t="s">
        <v>3070</v>
      </c>
    </row>
    <row r="53" spans="1:33" s="2" customFormat="1" x14ac:dyDescent="0.25">
      <c r="A53" s="2">
        <v>334019</v>
      </c>
      <c r="B53" s="2" t="s">
        <v>1547</v>
      </c>
      <c r="C53" s="2" t="s">
        <v>1548</v>
      </c>
      <c r="D53" s="2" t="s">
        <v>1549</v>
      </c>
      <c r="E53" s="2" t="s">
        <v>78</v>
      </c>
      <c r="H53" s="2" t="s">
        <v>17</v>
      </c>
      <c r="I53" s="2" t="s">
        <v>109</v>
      </c>
      <c r="AA53" s="2" t="s">
        <v>3070</v>
      </c>
      <c r="AB53" s="2" t="s">
        <v>3070</v>
      </c>
      <c r="AC53" s="2" t="s">
        <v>3070</v>
      </c>
      <c r="AD53" s="2" t="s">
        <v>3070</v>
      </c>
      <c r="AE53" s="2" t="s">
        <v>3070</v>
      </c>
      <c r="AF53" s="2" t="s">
        <v>3070</v>
      </c>
      <c r="AG53" s="2" t="s">
        <v>3070</v>
      </c>
    </row>
    <row r="54" spans="1:33" s="2" customFormat="1" x14ac:dyDescent="0.25">
      <c r="A54" s="2">
        <v>334030</v>
      </c>
      <c r="B54" s="2" t="s">
        <v>1799</v>
      </c>
      <c r="C54" s="2" t="s">
        <v>334</v>
      </c>
      <c r="D54" s="2" t="s">
        <v>305</v>
      </c>
      <c r="E54" s="2" t="s">
        <v>78</v>
      </c>
      <c r="F54" s="2">
        <v>32940</v>
      </c>
      <c r="G54" s="2" t="s">
        <v>1800</v>
      </c>
      <c r="H54" s="2" t="s">
        <v>17</v>
      </c>
      <c r="I54" s="2" t="s">
        <v>109</v>
      </c>
      <c r="J54" s="2" t="s">
        <v>1044</v>
      </c>
      <c r="L54" s="2" t="s">
        <v>31</v>
      </c>
      <c r="AE54" s="2" t="s">
        <v>3070</v>
      </c>
      <c r="AF54" s="2" t="s">
        <v>3070</v>
      </c>
      <c r="AG54" s="2" t="s">
        <v>3070</v>
      </c>
    </row>
    <row r="55" spans="1:33" s="2" customFormat="1" x14ac:dyDescent="0.25">
      <c r="A55" s="2">
        <v>334033</v>
      </c>
      <c r="B55" s="2" t="s">
        <v>1788</v>
      </c>
      <c r="C55" s="2" t="s">
        <v>371</v>
      </c>
      <c r="D55" s="2" t="s">
        <v>1789</v>
      </c>
      <c r="E55" s="2" t="s">
        <v>78</v>
      </c>
      <c r="F55" s="2">
        <v>28911</v>
      </c>
      <c r="G55" s="2" t="s">
        <v>19</v>
      </c>
      <c r="H55" s="2" t="s">
        <v>17</v>
      </c>
      <c r="I55" s="2" t="s">
        <v>109</v>
      </c>
      <c r="AB55" s="2" t="s">
        <v>3070</v>
      </c>
      <c r="AC55" s="2" t="s">
        <v>3070</v>
      </c>
      <c r="AD55" s="2" t="s">
        <v>3070</v>
      </c>
      <c r="AE55" s="2" t="s">
        <v>3070</v>
      </c>
      <c r="AF55" s="2" t="s">
        <v>3070</v>
      </c>
      <c r="AG55" s="2" t="s">
        <v>3070</v>
      </c>
    </row>
    <row r="56" spans="1:33" s="2" customFormat="1" x14ac:dyDescent="0.25">
      <c r="A56" s="2">
        <v>334075</v>
      </c>
      <c r="B56" s="2" t="s">
        <v>2022</v>
      </c>
      <c r="C56" s="2" t="s">
        <v>809</v>
      </c>
      <c r="D56" s="2" t="s">
        <v>223</v>
      </c>
      <c r="E56" s="2" t="s">
        <v>78</v>
      </c>
      <c r="H56" s="2" t="s">
        <v>17</v>
      </c>
      <c r="I56" s="2" t="s">
        <v>109</v>
      </c>
      <c r="AD56" s="2" t="s">
        <v>3070</v>
      </c>
      <c r="AE56" s="2" t="s">
        <v>3070</v>
      </c>
      <c r="AF56" s="2" t="s">
        <v>3070</v>
      </c>
      <c r="AG56" s="2" t="s">
        <v>3070</v>
      </c>
    </row>
    <row r="57" spans="1:33" s="2" customFormat="1" x14ac:dyDescent="0.25">
      <c r="A57" s="2">
        <v>334226</v>
      </c>
      <c r="B57" s="2" t="s">
        <v>2386</v>
      </c>
      <c r="C57" s="2" t="s">
        <v>496</v>
      </c>
      <c r="D57" s="2" t="s">
        <v>755</v>
      </c>
      <c r="E57" s="2" t="s">
        <v>77</v>
      </c>
      <c r="H57" s="2" t="s">
        <v>17</v>
      </c>
      <c r="I57" s="2" t="s">
        <v>109</v>
      </c>
      <c r="AD57" s="2" t="s">
        <v>3070</v>
      </c>
      <c r="AE57" s="2" t="s">
        <v>3070</v>
      </c>
      <c r="AF57" s="2" t="s">
        <v>3070</v>
      </c>
      <c r="AG57" s="2" t="s">
        <v>3070</v>
      </c>
    </row>
    <row r="58" spans="1:33" s="2" customFormat="1" x14ac:dyDescent="0.25">
      <c r="A58" s="2">
        <v>334254</v>
      </c>
      <c r="B58" s="2" t="s">
        <v>1792</v>
      </c>
      <c r="C58" s="2" t="s">
        <v>878</v>
      </c>
      <c r="D58" s="2" t="s">
        <v>214</v>
      </c>
      <c r="E58" s="2" t="s">
        <v>78</v>
      </c>
      <c r="H58" s="2" t="s">
        <v>17</v>
      </c>
      <c r="I58" s="2" t="s">
        <v>109</v>
      </c>
      <c r="AA58" s="2" t="s">
        <v>3070</v>
      </c>
      <c r="AB58" s="2" t="s">
        <v>3070</v>
      </c>
      <c r="AC58" s="2" t="s">
        <v>3070</v>
      </c>
      <c r="AD58" s="2" t="s">
        <v>3070</v>
      </c>
      <c r="AE58" s="2" t="s">
        <v>3070</v>
      </c>
      <c r="AF58" s="2" t="s">
        <v>3070</v>
      </c>
      <c r="AG58" s="2" t="s">
        <v>3070</v>
      </c>
    </row>
    <row r="59" spans="1:33" s="2" customFormat="1" x14ac:dyDescent="0.25">
      <c r="A59" s="2">
        <v>334294</v>
      </c>
      <c r="B59" s="2" t="s">
        <v>2370</v>
      </c>
      <c r="C59" s="2" t="s">
        <v>230</v>
      </c>
      <c r="D59" s="2" t="s">
        <v>1553</v>
      </c>
      <c r="E59" s="2" t="s">
        <v>78</v>
      </c>
      <c r="F59" s="2">
        <v>34364</v>
      </c>
      <c r="G59" s="2" t="s">
        <v>19</v>
      </c>
      <c r="H59" s="2" t="s">
        <v>20</v>
      </c>
      <c r="I59" s="2" t="s">
        <v>109</v>
      </c>
      <c r="AD59" s="2" t="s">
        <v>3070</v>
      </c>
      <c r="AE59" s="2" t="s">
        <v>3070</v>
      </c>
      <c r="AF59" s="2" t="s">
        <v>3070</v>
      </c>
      <c r="AG59" s="2" t="s">
        <v>3070</v>
      </c>
    </row>
    <row r="60" spans="1:33" s="2" customFormat="1" x14ac:dyDescent="0.25">
      <c r="A60" s="2">
        <v>334391</v>
      </c>
      <c r="B60" s="2" t="s">
        <v>2023</v>
      </c>
      <c r="C60" s="2" t="s">
        <v>727</v>
      </c>
      <c r="D60" s="2" t="s">
        <v>1092</v>
      </c>
      <c r="E60" s="2" t="s">
        <v>78</v>
      </c>
      <c r="F60" s="2">
        <v>35294</v>
      </c>
      <c r="G60" s="2" t="s">
        <v>319</v>
      </c>
      <c r="H60" s="2" t="s">
        <v>17</v>
      </c>
      <c r="I60" s="2" t="s">
        <v>109</v>
      </c>
      <c r="AD60" s="2" t="s">
        <v>3070</v>
      </c>
      <c r="AE60" s="2" t="s">
        <v>3070</v>
      </c>
      <c r="AF60" s="2" t="s">
        <v>3070</v>
      </c>
      <c r="AG60" s="2" t="s">
        <v>3070</v>
      </c>
    </row>
    <row r="61" spans="1:33" s="2" customFormat="1" x14ac:dyDescent="0.25">
      <c r="A61" s="2">
        <v>335019</v>
      </c>
      <c r="B61" s="2" t="s">
        <v>2427</v>
      </c>
      <c r="C61" s="2" t="s">
        <v>230</v>
      </c>
      <c r="D61" s="2" t="s">
        <v>848</v>
      </c>
      <c r="E61" s="2" t="s">
        <v>78</v>
      </c>
      <c r="H61" s="2" t="s">
        <v>17</v>
      </c>
      <c r="I61" s="2" t="s">
        <v>109</v>
      </c>
      <c r="AA61" s="2" t="s">
        <v>3070</v>
      </c>
      <c r="AB61" s="2" t="s">
        <v>3070</v>
      </c>
      <c r="AC61" s="2" t="s">
        <v>3070</v>
      </c>
      <c r="AD61" s="2" t="s">
        <v>3070</v>
      </c>
      <c r="AE61" s="2" t="s">
        <v>3070</v>
      </c>
      <c r="AF61" s="2" t="s">
        <v>3070</v>
      </c>
      <c r="AG61" s="2" t="s">
        <v>3070</v>
      </c>
    </row>
    <row r="62" spans="1:33" s="2" customFormat="1" x14ac:dyDescent="0.25">
      <c r="A62" s="2">
        <v>335033</v>
      </c>
      <c r="B62" s="2" t="s">
        <v>1104</v>
      </c>
      <c r="C62" s="2" t="s">
        <v>213</v>
      </c>
      <c r="D62" s="2" t="s">
        <v>314</v>
      </c>
      <c r="E62" s="2" t="s">
        <v>77</v>
      </c>
      <c r="H62" s="2" t="s">
        <v>17</v>
      </c>
      <c r="I62" s="2" t="s">
        <v>109</v>
      </c>
      <c r="AA62" s="2" t="s">
        <v>3070</v>
      </c>
      <c r="AB62" s="2" t="s">
        <v>3070</v>
      </c>
      <c r="AC62" s="2" t="s">
        <v>3070</v>
      </c>
      <c r="AD62" s="2" t="s">
        <v>3070</v>
      </c>
      <c r="AE62" s="2" t="s">
        <v>3070</v>
      </c>
      <c r="AF62" s="2" t="s">
        <v>3070</v>
      </c>
      <c r="AG62" s="2" t="s">
        <v>3070</v>
      </c>
    </row>
    <row r="63" spans="1:33" s="2" customFormat="1" x14ac:dyDescent="0.25">
      <c r="A63" s="2">
        <v>335034</v>
      </c>
      <c r="B63" s="2" t="s">
        <v>2267</v>
      </c>
      <c r="C63" s="2" t="s">
        <v>230</v>
      </c>
      <c r="D63" s="2" t="s">
        <v>233</v>
      </c>
      <c r="E63" s="2" t="s">
        <v>77</v>
      </c>
      <c r="F63" s="2">
        <v>35065</v>
      </c>
      <c r="G63" s="2" t="s">
        <v>2268</v>
      </c>
      <c r="H63" s="2" t="s">
        <v>17</v>
      </c>
      <c r="I63" s="2" t="s">
        <v>109</v>
      </c>
      <c r="J63" s="2" t="s">
        <v>1055</v>
      </c>
      <c r="L63" s="2" t="s">
        <v>31</v>
      </c>
      <c r="AF63" s="2" t="s">
        <v>3070</v>
      </c>
      <c r="AG63" s="2" t="s">
        <v>3070</v>
      </c>
    </row>
    <row r="64" spans="1:33" s="2" customFormat="1" x14ac:dyDescent="0.25">
      <c r="A64" s="2">
        <v>335036</v>
      </c>
      <c r="B64" s="2" t="s">
        <v>1889</v>
      </c>
      <c r="C64" s="2" t="s">
        <v>795</v>
      </c>
      <c r="D64" s="2" t="s">
        <v>211</v>
      </c>
      <c r="E64" s="2" t="s">
        <v>77</v>
      </c>
      <c r="H64" s="2" t="s">
        <v>17</v>
      </c>
      <c r="I64" s="2" t="s">
        <v>109</v>
      </c>
      <c r="AA64" s="2" t="s">
        <v>3070</v>
      </c>
      <c r="AB64" s="2" t="s">
        <v>3070</v>
      </c>
      <c r="AC64" s="2" t="s">
        <v>3070</v>
      </c>
      <c r="AD64" s="2" t="s">
        <v>3070</v>
      </c>
      <c r="AE64" s="2" t="s">
        <v>3070</v>
      </c>
      <c r="AF64" s="2" t="s">
        <v>3070</v>
      </c>
      <c r="AG64" s="2" t="s">
        <v>3070</v>
      </c>
    </row>
    <row r="65" spans="1:33" s="2" customFormat="1" x14ac:dyDescent="0.25">
      <c r="A65" s="2">
        <v>335050</v>
      </c>
      <c r="B65" s="2" t="s">
        <v>1105</v>
      </c>
      <c r="C65" s="2" t="s">
        <v>341</v>
      </c>
      <c r="D65" s="2" t="s">
        <v>301</v>
      </c>
      <c r="E65" s="2" t="s">
        <v>77</v>
      </c>
      <c r="H65" s="2" t="s">
        <v>17</v>
      </c>
      <c r="I65" s="2" t="s">
        <v>109</v>
      </c>
      <c r="AA65" s="2" t="s">
        <v>3070</v>
      </c>
      <c r="AB65" s="2" t="s">
        <v>3070</v>
      </c>
      <c r="AC65" s="2" t="s">
        <v>3070</v>
      </c>
      <c r="AD65" s="2" t="s">
        <v>3070</v>
      </c>
      <c r="AE65" s="2" t="s">
        <v>3070</v>
      </c>
      <c r="AF65" s="2" t="s">
        <v>3070</v>
      </c>
      <c r="AG65" s="2" t="s">
        <v>3070</v>
      </c>
    </row>
    <row r="66" spans="1:33" s="2" customFormat="1" x14ac:dyDescent="0.25">
      <c r="A66" s="2">
        <v>335051</v>
      </c>
      <c r="B66" s="2" t="s">
        <v>1803</v>
      </c>
      <c r="C66" s="2" t="s">
        <v>710</v>
      </c>
      <c r="D66" s="2" t="s">
        <v>350</v>
      </c>
      <c r="E66" s="2" t="s">
        <v>77</v>
      </c>
      <c r="H66" s="2" t="s">
        <v>17</v>
      </c>
      <c r="I66" s="2" t="s">
        <v>109</v>
      </c>
      <c r="AA66" s="2" t="s">
        <v>3070</v>
      </c>
      <c r="AB66" s="2" t="s">
        <v>3070</v>
      </c>
      <c r="AC66" s="2" t="s">
        <v>3070</v>
      </c>
      <c r="AD66" s="2" t="s">
        <v>3070</v>
      </c>
      <c r="AE66" s="2" t="s">
        <v>3070</v>
      </c>
      <c r="AF66" s="2" t="s">
        <v>3070</v>
      </c>
      <c r="AG66" s="2" t="s">
        <v>3070</v>
      </c>
    </row>
    <row r="67" spans="1:33" s="2" customFormat="1" x14ac:dyDescent="0.25">
      <c r="A67" s="2">
        <v>335052</v>
      </c>
      <c r="B67" s="2" t="s">
        <v>873</v>
      </c>
      <c r="C67" s="2" t="s">
        <v>588</v>
      </c>
      <c r="D67" s="2" t="s">
        <v>240</v>
      </c>
      <c r="E67" s="2" t="s">
        <v>77</v>
      </c>
      <c r="H67" s="2" t="s">
        <v>17</v>
      </c>
      <c r="I67" s="2" t="s">
        <v>109</v>
      </c>
      <c r="AA67" s="2" t="s">
        <v>3070</v>
      </c>
      <c r="AB67" s="2" t="s">
        <v>3070</v>
      </c>
      <c r="AC67" s="2" t="s">
        <v>3070</v>
      </c>
      <c r="AD67" s="2" t="s">
        <v>3070</v>
      </c>
      <c r="AE67" s="2" t="s">
        <v>3070</v>
      </c>
      <c r="AF67" s="2" t="s">
        <v>3070</v>
      </c>
      <c r="AG67" s="2" t="s">
        <v>3070</v>
      </c>
    </row>
    <row r="68" spans="1:33" s="2" customFormat="1" x14ac:dyDescent="0.25">
      <c r="A68" s="2">
        <v>335057</v>
      </c>
      <c r="B68" s="2" t="s">
        <v>2049</v>
      </c>
      <c r="C68" s="2" t="s">
        <v>646</v>
      </c>
      <c r="D68" s="2" t="s">
        <v>1200</v>
      </c>
      <c r="E68" s="2" t="s">
        <v>77</v>
      </c>
      <c r="H68" s="2" t="s">
        <v>17</v>
      </c>
      <c r="I68" s="2" t="s">
        <v>109</v>
      </c>
      <c r="AA68" s="2" t="s">
        <v>3070</v>
      </c>
      <c r="AB68" s="2" t="s">
        <v>3070</v>
      </c>
      <c r="AC68" s="2" t="s">
        <v>3070</v>
      </c>
      <c r="AD68" s="2" t="s">
        <v>3070</v>
      </c>
      <c r="AE68" s="2" t="s">
        <v>3070</v>
      </c>
      <c r="AF68" s="2" t="s">
        <v>3070</v>
      </c>
      <c r="AG68" s="2" t="s">
        <v>3070</v>
      </c>
    </row>
    <row r="69" spans="1:33" s="2" customFormat="1" x14ac:dyDescent="0.25">
      <c r="A69" s="2">
        <v>335058</v>
      </c>
      <c r="B69" s="2" t="s">
        <v>863</v>
      </c>
      <c r="C69" s="2" t="s">
        <v>230</v>
      </c>
      <c r="D69" s="2" t="s">
        <v>495</v>
      </c>
      <c r="E69" s="2" t="s">
        <v>77</v>
      </c>
      <c r="H69" s="2" t="s">
        <v>17</v>
      </c>
      <c r="I69" s="2" t="s">
        <v>109</v>
      </c>
      <c r="AA69" s="2" t="s">
        <v>3070</v>
      </c>
      <c r="AB69" s="2" t="s">
        <v>3070</v>
      </c>
      <c r="AC69" s="2" t="s">
        <v>3070</v>
      </c>
      <c r="AD69" s="2" t="s">
        <v>3070</v>
      </c>
      <c r="AE69" s="2" t="s">
        <v>3070</v>
      </c>
      <c r="AF69" s="2" t="s">
        <v>3070</v>
      </c>
      <c r="AG69" s="2" t="s">
        <v>3070</v>
      </c>
    </row>
    <row r="70" spans="1:33" s="2" customFormat="1" x14ac:dyDescent="0.25">
      <c r="A70" s="2">
        <v>335062</v>
      </c>
      <c r="B70" s="2" t="s">
        <v>1890</v>
      </c>
      <c r="C70" s="2" t="s">
        <v>496</v>
      </c>
      <c r="D70" s="2" t="s">
        <v>289</v>
      </c>
      <c r="E70" s="2" t="s">
        <v>77</v>
      </c>
      <c r="H70" s="2" t="s">
        <v>17</v>
      </c>
      <c r="I70" s="2" t="s">
        <v>109</v>
      </c>
      <c r="AA70" s="2" t="s">
        <v>3070</v>
      </c>
      <c r="AB70" s="2" t="s">
        <v>3070</v>
      </c>
      <c r="AC70" s="2" t="s">
        <v>3070</v>
      </c>
      <c r="AD70" s="2" t="s">
        <v>3070</v>
      </c>
      <c r="AE70" s="2" t="s">
        <v>3070</v>
      </c>
      <c r="AF70" s="2" t="s">
        <v>3070</v>
      </c>
      <c r="AG70" s="2" t="s">
        <v>3070</v>
      </c>
    </row>
    <row r="71" spans="1:33" s="2" customFormat="1" x14ac:dyDescent="0.25">
      <c r="A71" s="2">
        <v>335065</v>
      </c>
      <c r="B71" s="2" t="s">
        <v>1891</v>
      </c>
      <c r="C71" s="2" t="s">
        <v>321</v>
      </c>
      <c r="D71" s="2" t="s">
        <v>1107</v>
      </c>
      <c r="E71" s="2" t="s">
        <v>77</v>
      </c>
      <c r="H71" s="2" t="s">
        <v>17</v>
      </c>
      <c r="I71" s="2" t="s">
        <v>109</v>
      </c>
      <c r="AA71" s="2" t="s">
        <v>3070</v>
      </c>
      <c r="AB71" s="2" t="s">
        <v>3070</v>
      </c>
      <c r="AC71" s="2" t="s">
        <v>3070</v>
      </c>
      <c r="AD71" s="2" t="s">
        <v>3070</v>
      </c>
      <c r="AE71" s="2" t="s">
        <v>3070</v>
      </c>
      <c r="AF71" s="2" t="s">
        <v>3070</v>
      </c>
      <c r="AG71" s="2" t="s">
        <v>3070</v>
      </c>
    </row>
    <row r="72" spans="1:33" s="2" customFormat="1" x14ac:dyDescent="0.25">
      <c r="A72" s="2">
        <v>335068</v>
      </c>
      <c r="B72" s="2" t="s">
        <v>1066</v>
      </c>
      <c r="C72" s="2" t="s">
        <v>522</v>
      </c>
      <c r="D72" s="2" t="s">
        <v>316</v>
      </c>
      <c r="E72" s="2" t="s">
        <v>77</v>
      </c>
      <c r="H72" s="2" t="s">
        <v>17</v>
      </c>
      <c r="I72" s="2" t="s">
        <v>109</v>
      </c>
      <c r="AA72" s="2" t="s">
        <v>3070</v>
      </c>
      <c r="AB72" s="2" t="s">
        <v>3070</v>
      </c>
      <c r="AC72" s="2" t="s">
        <v>3070</v>
      </c>
      <c r="AD72" s="2" t="s">
        <v>3070</v>
      </c>
      <c r="AE72" s="2" t="s">
        <v>3070</v>
      </c>
      <c r="AF72" s="2" t="s">
        <v>3070</v>
      </c>
      <c r="AG72" s="2" t="s">
        <v>3070</v>
      </c>
    </row>
    <row r="73" spans="1:33" s="2" customFormat="1" x14ac:dyDescent="0.25">
      <c r="A73" s="2">
        <v>335070</v>
      </c>
      <c r="B73" s="2" t="s">
        <v>1537</v>
      </c>
      <c r="C73" s="2" t="s">
        <v>230</v>
      </c>
      <c r="D73" s="2" t="s">
        <v>1772</v>
      </c>
      <c r="E73" s="2" t="s">
        <v>77</v>
      </c>
      <c r="H73" s="2" t="s">
        <v>17</v>
      </c>
      <c r="I73" s="2" t="s">
        <v>109</v>
      </c>
      <c r="AA73" s="2" t="s">
        <v>3070</v>
      </c>
      <c r="AB73" s="2" t="s">
        <v>3070</v>
      </c>
      <c r="AC73" s="2" t="s">
        <v>3070</v>
      </c>
      <c r="AD73" s="2" t="s">
        <v>3070</v>
      </c>
      <c r="AE73" s="2" t="s">
        <v>3070</v>
      </c>
      <c r="AF73" s="2" t="s">
        <v>3070</v>
      </c>
      <c r="AG73" s="2" t="s">
        <v>3070</v>
      </c>
    </row>
    <row r="74" spans="1:33" s="2" customFormat="1" x14ac:dyDescent="0.25">
      <c r="A74" s="2">
        <v>335077</v>
      </c>
      <c r="B74" s="2" t="s">
        <v>1106</v>
      </c>
      <c r="C74" s="2" t="s">
        <v>282</v>
      </c>
      <c r="D74" s="2" t="s">
        <v>1107</v>
      </c>
      <c r="E74" s="2" t="s">
        <v>77</v>
      </c>
      <c r="H74" s="2" t="s">
        <v>17</v>
      </c>
      <c r="I74" s="2" t="s">
        <v>109</v>
      </c>
      <c r="AA74" s="2" t="s">
        <v>3070</v>
      </c>
      <c r="AB74" s="2" t="s">
        <v>3070</v>
      </c>
      <c r="AC74" s="2" t="s">
        <v>3070</v>
      </c>
      <c r="AD74" s="2" t="s">
        <v>3070</v>
      </c>
      <c r="AE74" s="2" t="s">
        <v>3070</v>
      </c>
      <c r="AF74" s="2" t="s">
        <v>3070</v>
      </c>
      <c r="AG74" s="2" t="s">
        <v>3070</v>
      </c>
    </row>
    <row r="75" spans="1:33" s="2" customFormat="1" x14ac:dyDescent="0.25">
      <c r="A75" s="2">
        <v>335081</v>
      </c>
      <c r="B75" s="2" t="s">
        <v>1108</v>
      </c>
      <c r="C75" s="2" t="s">
        <v>398</v>
      </c>
      <c r="D75" s="2" t="s">
        <v>280</v>
      </c>
      <c r="E75" s="2" t="s">
        <v>77</v>
      </c>
      <c r="H75" s="2" t="s">
        <v>17</v>
      </c>
      <c r="I75" s="2" t="s">
        <v>109</v>
      </c>
      <c r="AA75" s="2" t="s">
        <v>3070</v>
      </c>
      <c r="AB75" s="2" t="s">
        <v>3070</v>
      </c>
      <c r="AC75" s="2" t="s">
        <v>3070</v>
      </c>
      <c r="AD75" s="2" t="s">
        <v>3070</v>
      </c>
      <c r="AE75" s="2" t="s">
        <v>3070</v>
      </c>
      <c r="AF75" s="2" t="s">
        <v>3070</v>
      </c>
      <c r="AG75" s="2" t="s">
        <v>3070</v>
      </c>
    </row>
    <row r="76" spans="1:33" s="2" customFormat="1" x14ac:dyDescent="0.25">
      <c r="A76" s="2">
        <v>335082</v>
      </c>
      <c r="B76" s="2" t="s">
        <v>2050</v>
      </c>
      <c r="C76" s="2" t="s">
        <v>335</v>
      </c>
      <c r="D76" s="2" t="s">
        <v>704</v>
      </c>
      <c r="E76" s="2" t="s">
        <v>77</v>
      </c>
      <c r="H76" s="2" t="s">
        <v>17</v>
      </c>
      <c r="I76" s="2" t="s">
        <v>109</v>
      </c>
      <c r="AA76" s="2" t="s">
        <v>3070</v>
      </c>
      <c r="AB76" s="2" t="s">
        <v>3070</v>
      </c>
      <c r="AC76" s="2" t="s">
        <v>3070</v>
      </c>
      <c r="AD76" s="2" t="s">
        <v>3070</v>
      </c>
      <c r="AE76" s="2" t="s">
        <v>3070</v>
      </c>
      <c r="AF76" s="2" t="s">
        <v>3070</v>
      </c>
      <c r="AG76" s="2" t="s">
        <v>3070</v>
      </c>
    </row>
    <row r="77" spans="1:33" s="2" customFormat="1" x14ac:dyDescent="0.25">
      <c r="A77" s="2">
        <v>335084</v>
      </c>
      <c r="B77" s="2" t="s">
        <v>2036</v>
      </c>
      <c r="C77" s="2" t="s">
        <v>596</v>
      </c>
      <c r="D77" s="2" t="s">
        <v>423</v>
      </c>
      <c r="E77" s="2" t="s">
        <v>77</v>
      </c>
      <c r="H77" s="2" t="s">
        <v>17</v>
      </c>
      <c r="I77" s="2" t="s">
        <v>109</v>
      </c>
      <c r="AA77" s="2" t="s">
        <v>3070</v>
      </c>
      <c r="AB77" s="2" t="s">
        <v>3070</v>
      </c>
      <c r="AC77" s="2" t="s">
        <v>3070</v>
      </c>
      <c r="AD77" s="2" t="s">
        <v>3070</v>
      </c>
      <c r="AE77" s="2" t="s">
        <v>3070</v>
      </c>
      <c r="AF77" s="2" t="s">
        <v>3070</v>
      </c>
      <c r="AG77" s="2" t="s">
        <v>3070</v>
      </c>
    </row>
    <row r="78" spans="1:33" s="2" customFormat="1" x14ac:dyDescent="0.25">
      <c r="A78" s="2">
        <v>335087</v>
      </c>
      <c r="B78" s="2" t="s">
        <v>1109</v>
      </c>
      <c r="C78" s="2" t="s">
        <v>318</v>
      </c>
      <c r="D78" s="2" t="s">
        <v>479</v>
      </c>
      <c r="E78" s="2" t="s">
        <v>77</v>
      </c>
      <c r="H78" s="2" t="s">
        <v>17</v>
      </c>
      <c r="I78" s="2" t="s">
        <v>109</v>
      </c>
      <c r="AA78" s="2" t="s">
        <v>3070</v>
      </c>
      <c r="AB78" s="2" t="s">
        <v>3070</v>
      </c>
      <c r="AC78" s="2" t="s">
        <v>3070</v>
      </c>
      <c r="AD78" s="2" t="s">
        <v>3070</v>
      </c>
      <c r="AE78" s="2" t="s">
        <v>3070</v>
      </c>
      <c r="AF78" s="2" t="s">
        <v>3070</v>
      </c>
      <c r="AG78" s="2" t="s">
        <v>3070</v>
      </c>
    </row>
    <row r="79" spans="1:33" s="2" customFormat="1" x14ac:dyDescent="0.25">
      <c r="A79" s="2">
        <v>335088</v>
      </c>
      <c r="B79" s="2" t="s">
        <v>1110</v>
      </c>
      <c r="C79" s="2" t="s">
        <v>496</v>
      </c>
      <c r="D79" s="2" t="s">
        <v>257</v>
      </c>
      <c r="E79" s="2" t="s">
        <v>77</v>
      </c>
      <c r="H79" s="2" t="s">
        <v>17</v>
      </c>
      <c r="I79" s="2" t="s">
        <v>109</v>
      </c>
      <c r="AA79" s="2" t="s">
        <v>3070</v>
      </c>
      <c r="AB79" s="2" t="s">
        <v>3070</v>
      </c>
      <c r="AC79" s="2" t="s">
        <v>3070</v>
      </c>
      <c r="AD79" s="2" t="s">
        <v>3070</v>
      </c>
      <c r="AE79" s="2" t="s">
        <v>3070</v>
      </c>
      <c r="AF79" s="2" t="s">
        <v>3070</v>
      </c>
      <c r="AG79" s="2" t="s">
        <v>3070</v>
      </c>
    </row>
    <row r="80" spans="1:33" s="2" customFormat="1" x14ac:dyDescent="0.25">
      <c r="A80" s="2">
        <v>335091</v>
      </c>
      <c r="B80" s="2" t="s">
        <v>1111</v>
      </c>
      <c r="C80" s="2" t="s">
        <v>210</v>
      </c>
      <c r="D80" s="2" t="s">
        <v>746</v>
      </c>
      <c r="E80" s="2" t="s">
        <v>77</v>
      </c>
      <c r="H80" s="2" t="s">
        <v>17</v>
      </c>
      <c r="I80" s="2" t="s">
        <v>109</v>
      </c>
      <c r="AA80" s="2" t="s">
        <v>3070</v>
      </c>
      <c r="AB80" s="2" t="s">
        <v>3070</v>
      </c>
      <c r="AC80" s="2" t="s">
        <v>3070</v>
      </c>
      <c r="AD80" s="2" t="s">
        <v>3070</v>
      </c>
      <c r="AE80" s="2" t="s">
        <v>3070</v>
      </c>
      <c r="AF80" s="2" t="s">
        <v>3070</v>
      </c>
      <c r="AG80" s="2" t="s">
        <v>3070</v>
      </c>
    </row>
    <row r="81" spans="1:33" s="2" customFormat="1" x14ac:dyDescent="0.25">
      <c r="A81" s="2">
        <v>335092</v>
      </c>
      <c r="B81" s="2" t="s">
        <v>2163</v>
      </c>
      <c r="C81" s="2" t="s">
        <v>253</v>
      </c>
      <c r="D81" s="2" t="s">
        <v>272</v>
      </c>
      <c r="E81" s="2" t="s">
        <v>77</v>
      </c>
      <c r="H81" s="2" t="s">
        <v>17</v>
      </c>
      <c r="I81" s="2" t="s">
        <v>109</v>
      </c>
      <c r="AA81" s="2" t="s">
        <v>3070</v>
      </c>
      <c r="AB81" s="2" t="s">
        <v>3070</v>
      </c>
      <c r="AC81" s="2" t="s">
        <v>3070</v>
      </c>
      <c r="AD81" s="2" t="s">
        <v>3070</v>
      </c>
      <c r="AE81" s="2" t="s">
        <v>3070</v>
      </c>
      <c r="AF81" s="2" t="s">
        <v>3070</v>
      </c>
      <c r="AG81" s="2" t="s">
        <v>3070</v>
      </c>
    </row>
    <row r="82" spans="1:33" s="2" customFormat="1" x14ac:dyDescent="0.25">
      <c r="A82" s="2">
        <v>335100</v>
      </c>
      <c r="B82" s="2" t="s">
        <v>2306</v>
      </c>
      <c r="C82" s="2" t="s">
        <v>1050</v>
      </c>
      <c r="D82" s="2" t="s">
        <v>2307</v>
      </c>
      <c r="E82" s="2" t="s">
        <v>77</v>
      </c>
      <c r="F82" s="2">
        <v>33268</v>
      </c>
      <c r="G82" s="2" t="s">
        <v>2268</v>
      </c>
      <c r="H82" s="2" t="s">
        <v>17</v>
      </c>
      <c r="I82" s="2" t="s">
        <v>109</v>
      </c>
      <c r="AC82" s="2" t="s">
        <v>3070</v>
      </c>
      <c r="AD82" s="2" t="s">
        <v>3070</v>
      </c>
      <c r="AE82" s="2" t="s">
        <v>3070</v>
      </c>
      <c r="AF82" s="2" t="s">
        <v>3070</v>
      </c>
      <c r="AG82" s="2" t="s">
        <v>3070</v>
      </c>
    </row>
    <row r="83" spans="1:33" s="2" customFormat="1" x14ac:dyDescent="0.25">
      <c r="A83" s="2">
        <v>335111</v>
      </c>
      <c r="B83" s="2" t="s">
        <v>1112</v>
      </c>
      <c r="C83" s="2" t="s">
        <v>325</v>
      </c>
      <c r="D83" s="2" t="s">
        <v>1113</v>
      </c>
      <c r="E83" s="2" t="s">
        <v>77</v>
      </c>
      <c r="H83" s="2" t="s">
        <v>17</v>
      </c>
      <c r="I83" s="2" t="s">
        <v>109</v>
      </c>
      <c r="AA83" s="2" t="s">
        <v>3070</v>
      </c>
      <c r="AB83" s="2" t="s">
        <v>3070</v>
      </c>
      <c r="AC83" s="2" t="s">
        <v>3070</v>
      </c>
      <c r="AD83" s="2" t="s">
        <v>3070</v>
      </c>
      <c r="AE83" s="2" t="s">
        <v>3070</v>
      </c>
      <c r="AF83" s="2" t="s">
        <v>3070</v>
      </c>
      <c r="AG83" s="2" t="s">
        <v>3070</v>
      </c>
    </row>
    <row r="84" spans="1:33" s="2" customFormat="1" x14ac:dyDescent="0.25">
      <c r="A84" s="2">
        <v>335114</v>
      </c>
      <c r="B84" s="2" t="s">
        <v>1804</v>
      </c>
      <c r="C84" s="2" t="s">
        <v>230</v>
      </c>
      <c r="D84" s="2" t="s">
        <v>499</v>
      </c>
      <c r="E84" s="2" t="s">
        <v>77</v>
      </c>
      <c r="H84" s="2" t="s">
        <v>17</v>
      </c>
      <c r="I84" s="2" t="s">
        <v>109</v>
      </c>
      <c r="AA84" s="2" t="s">
        <v>3070</v>
      </c>
      <c r="AB84" s="2" t="s">
        <v>3070</v>
      </c>
      <c r="AC84" s="2" t="s">
        <v>3070</v>
      </c>
      <c r="AD84" s="2" t="s">
        <v>3070</v>
      </c>
      <c r="AE84" s="2" t="s">
        <v>3070</v>
      </c>
      <c r="AF84" s="2" t="s">
        <v>3070</v>
      </c>
      <c r="AG84" s="2" t="s">
        <v>3070</v>
      </c>
    </row>
    <row r="85" spans="1:33" s="2" customFormat="1" x14ac:dyDescent="0.25">
      <c r="A85" s="2">
        <v>335115</v>
      </c>
      <c r="B85" s="2" t="s">
        <v>1892</v>
      </c>
      <c r="C85" s="2" t="s">
        <v>246</v>
      </c>
      <c r="D85" s="2" t="s">
        <v>893</v>
      </c>
      <c r="E85" s="2" t="s">
        <v>77</v>
      </c>
      <c r="H85" s="2" t="s">
        <v>17</v>
      </c>
      <c r="I85" s="2" t="s">
        <v>109</v>
      </c>
      <c r="AA85" s="2" t="s">
        <v>3070</v>
      </c>
      <c r="AB85" s="2" t="s">
        <v>3070</v>
      </c>
      <c r="AC85" s="2" t="s">
        <v>3070</v>
      </c>
      <c r="AD85" s="2" t="s">
        <v>3070</v>
      </c>
      <c r="AE85" s="2" t="s">
        <v>3070</v>
      </c>
      <c r="AF85" s="2" t="s">
        <v>3070</v>
      </c>
      <c r="AG85" s="2" t="s">
        <v>3070</v>
      </c>
    </row>
    <row r="86" spans="1:33" s="2" customFormat="1" x14ac:dyDescent="0.25">
      <c r="A86" s="2">
        <v>335116</v>
      </c>
      <c r="B86" s="2" t="s">
        <v>1114</v>
      </c>
      <c r="C86" s="2" t="s">
        <v>424</v>
      </c>
      <c r="D86" s="2" t="s">
        <v>362</v>
      </c>
      <c r="E86" s="2" t="s">
        <v>77</v>
      </c>
      <c r="H86" s="2" t="s">
        <v>17</v>
      </c>
      <c r="I86" s="2" t="s">
        <v>109</v>
      </c>
      <c r="AA86" s="2" t="s">
        <v>3070</v>
      </c>
      <c r="AB86" s="2" t="s">
        <v>3070</v>
      </c>
      <c r="AC86" s="2" t="s">
        <v>3070</v>
      </c>
      <c r="AD86" s="2" t="s">
        <v>3070</v>
      </c>
      <c r="AE86" s="2" t="s">
        <v>3070</v>
      </c>
      <c r="AF86" s="2" t="s">
        <v>3070</v>
      </c>
      <c r="AG86" s="2" t="s">
        <v>3070</v>
      </c>
    </row>
    <row r="87" spans="1:33" s="2" customFormat="1" x14ac:dyDescent="0.25">
      <c r="A87" s="2">
        <v>335117</v>
      </c>
      <c r="B87" s="2" t="s">
        <v>1115</v>
      </c>
      <c r="C87" s="2" t="s">
        <v>610</v>
      </c>
      <c r="D87" s="2" t="s">
        <v>435</v>
      </c>
      <c r="E87" s="2" t="s">
        <v>77</v>
      </c>
      <c r="F87" s="2">
        <v>34335</v>
      </c>
      <c r="G87" s="2" t="s">
        <v>19</v>
      </c>
      <c r="H87" s="2" t="s">
        <v>17</v>
      </c>
      <c r="I87" s="2" t="s">
        <v>109</v>
      </c>
      <c r="J87" s="2" t="s">
        <v>1044</v>
      </c>
      <c r="L87" s="2" t="s">
        <v>74</v>
      </c>
      <c r="AE87" s="2" t="s">
        <v>3070</v>
      </c>
      <c r="AF87" s="2" t="s">
        <v>3070</v>
      </c>
      <c r="AG87" s="2" t="s">
        <v>3070</v>
      </c>
    </row>
    <row r="88" spans="1:33" s="2" customFormat="1" x14ac:dyDescent="0.25">
      <c r="A88" s="2">
        <v>335122</v>
      </c>
      <c r="B88" s="2" t="s">
        <v>1116</v>
      </c>
      <c r="C88" s="2" t="s">
        <v>313</v>
      </c>
      <c r="D88" s="2" t="s">
        <v>1117</v>
      </c>
      <c r="E88" s="2" t="s">
        <v>77</v>
      </c>
      <c r="H88" s="2" t="s">
        <v>17</v>
      </c>
      <c r="I88" s="2" t="s">
        <v>109</v>
      </c>
      <c r="AA88" s="2" t="s">
        <v>3070</v>
      </c>
      <c r="AB88" s="2" t="s">
        <v>3070</v>
      </c>
      <c r="AC88" s="2" t="s">
        <v>3070</v>
      </c>
      <c r="AD88" s="2" t="s">
        <v>3070</v>
      </c>
      <c r="AE88" s="2" t="s">
        <v>3070</v>
      </c>
      <c r="AF88" s="2" t="s">
        <v>3070</v>
      </c>
      <c r="AG88" s="2" t="s">
        <v>3070</v>
      </c>
    </row>
    <row r="89" spans="1:33" s="2" customFormat="1" x14ac:dyDescent="0.25">
      <c r="A89" s="2">
        <v>335123</v>
      </c>
      <c r="B89" s="2" t="s">
        <v>1118</v>
      </c>
      <c r="C89" s="2" t="s">
        <v>334</v>
      </c>
      <c r="D89" s="2" t="s">
        <v>389</v>
      </c>
      <c r="E89" s="2" t="s">
        <v>77</v>
      </c>
      <c r="H89" s="2" t="s">
        <v>17</v>
      </c>
      <c r="I89" s="2" t="s">
        <v>109</v>
      </c>
      <c r="AA89" s="2" t="s">
        <v>3070</v>
      </c>
      <c r="AB89" s="2" t="s">
        <v>3070</v>
      </c>
      <c r="AC89" s="2" t="s">
        <v>3070</v>
      </c>
      <c r="AD89" s="2" t="s">
        <v>3070</v>
      </c>
      <c r="AE89" s="2" t="s">
        <v>3070</v>
      </c>
      <c r="AF89" s="2" t="s">
        <v>3070</v>
      </c>
      <c r="AG89" s="2" t="s">
        <v>3070</v>
      </c>
    </row>
    <row r="90" spans="1:33" s="2" customFormat="1" x14ac:dyDescent="0.25">
      <c r="A90" s="2">
        <v>335125</v>
      </c>
      <c r="B90" s="2" t="s">
        <v>1805</v>
      </c>
      <c r="C90" s="2" t="s">
        <v>230</v>
      </c>
      <c r="D90" s="2" t="s">
        <v>1080</v>
      </c>
      <c r="E90" s="2" t="s">
        <v>77</v>
      </c>
      <c r="H90" s="2" t="s">
        <v>17</v>
      </c>
      <c r="I90" s="2" t="s">
        <v>109</v>
      </c>
      <c r="AA90" s="2" t="s">
        <v>3070</v>
      </c>
      <c r="AB90" s="2" t="s">
        <v>3070</v>
      </c>
      <c r="AC90" s="2" t="s">
        <v>3070</v>
      </c>
      <c r="AD90" s="2" t="s">
        <v>3070</v>
      </c>
      <c r="AE90" s="2" t="s">
        <v>3070</v>
      </c>
      <c r="AF90" s="2" t="s">
        <v>3070</v>
      </c>
      <c r="AG90" s="2" t="s">
        <v>3070</v>
      </c>
    </row>
    <row r="91" spans="1:33" s="2" customFormat="1" x14ac:dyDescent="0.25">
      <c r="A91" s="2">
        <v>335134</v>
      </c>
      <c r="B91" s="2" t="s">
        <v>2425</v>
      </c>
      <c r="C91" s="2" t="s">
        <v>310</v>
      </c>
      <c r="D91" s="2" t="s">
        <v>280</v>
      </c>
      <c r="E91" s="2" t="s">
        <v>77</v>
      </c>
      <c r="F91" s="2">
        <v>36544</v>
      </c>
      <c r="G91" s="2" t="s">
        <v>2426</v>
      </c>
      <c r="H91" s="2" t="s">
        <v>17</v>
      </c>
      <c r="I91" s="2" t="s">
        <v>109</v>
      </c>
      <c r="AC91" s="2" t="s">
        <v>3070</v>
      </c>
      <c r="AD91" s="2" t="s">
        <v>3070</v>
      </c>
      <c r="AE91" s="2" t="s">
        <v>3070</v>
      </c>
      <c r="AF91" s="2" t="s">
        <v>3070</v>
      </c>
      <c r="AG91" s="2" t="s">
        <v>3070</v>
      </c>
    </row>
    <row r="92" spans="1:33" s="2" customFormat="1" x14ac:dyDescent="0.25">
      <c r="A92" s="2">
        <v>335139</v>
      </c>
      <c r="B92" s="2" t="s">
        <v>1119</v>
      </c>
      <c r="C92" s="2" t="s">
        <v>230</v>
      </c>
      <c r="D92" s="2" t="s">
        <v>1120</v>
      </c>
      <c r="E92" s="2" t="s">
        <v>77</v>
      </c>
      <c r="H92" s="2" t="s">
        <v>17</v>
      </c>
      <c r="I92" s="2" t="s">
        <v>109</v>
      </c>
      <c r="AA92" s="2" t="s">
        <v>3070</v>
      </c>
      <c r="AB92" s="2" t="s">
        <v>3070</v>
      </c>
      <c r="AC92" s="2" t="s">
        <v>3070</v>
      </c>
      <c r="AD92" s="2" t="s">
        <v>3070</v>
      </c>
      <c r="AE92" s="2" t="s">
        <v>3070</v>
      </c>
      <c r="AF92" s="2" t="s">
        <v>3070</v>
      </c>
      <c r="AG92" s="2" t="s">
        <v>3070</v>
      </c>
    </row>
    <row r="93" spans="1:33" s="2" customFormat="1" x14ac:dyDescent="0.25">
      <c r="A93" s="2">
        <v>335141</v>
      </c>
      <c r="B93" s="2" t="s">
        <v>1893</v>
      </c>
      <c r="C93" s="2" t="s">
        <v>1094</v>
      </c>
      <c r="D93" s="2" t="s">
        <v>1894</v>
      </c>
      <c r="E93" s="2" t="s">
        <v>78</v>
      </c>
      <c r="F93" s="2">
        <v>35405</v>
      </c>
      <c r="G93" s="2" t="s">
        <v>19</v>
      </c>
      <c r="H93" s="2" t="s">
        <v>17</v>
      </c>
      <c r="I93" s="2" t="s">
        <v>109</v>
      </c>
      <c r="AB93" s="2" t="s">
        <v>3070</v>
      </c>
      <c r="AC93" s="2" t="s">
        <v>3070</v>
      </c>
      <c r="AD93" s="2" t="s">
        <v>3070</v>
      </c>
      <c r="AE93" s="2" t="s">
        <v>3070</v>
      </c>
      <c r="AF93" s="2" t="s">
        <v>3070</v>
      </c>
      <c r="AG93" s="2" t="s">
        <v>3070</v>
      </c>
    </row>
    <row r="94" spans="1:33" s="2" customFormat="1" x14ac:dyDescent="0.25">
      <c r="A94" s="2">
        <v>335149</v>
      </c>
      <c r="B94" s="2" t="s">
        <v>2312</v>
      </c>
      <c r="C94" s="2" t="s">
        <v>588</v>
      </c>
      <c r="D94" s="2" t="s">
        <v>784</v>
      </c>
      <c r="E94" s="2" t="s">
        <v>77</v>
      </c>
      <c r="H94" s="2" t="s">
        <v>17</v>
      </c>
      <c r="I94" s="2" t="s">
        <v>109</v>
      </c>
      <c r="AA94" s="2" t="s">
        <v>3070</v>
      </c>
      <c r="AB94" s="2" t="s">
        <v>3070</v>
      </c>
      <c r="AC94" s="2" t="s">
        <v>3070</v>
      </c>
      <c r="AD94" s="2" t="s">
        <v>3070</v>
      </c>
      <c r="AE94" s="2" t="s">
        <v>3070</v>
      </c>
      <c r="AF94" s="2" t="s">
        <v>3070</v>
      </c>
      <c r="AG94" s="2" t="s">
        <v>3070</v>
      </c>
    </row>
    <row r="95" spans="1:33" s="2" customFormat="1" x14ac:dyDescent="0.25">
      <c r="A95" s="2">
        <v>335160</v>
      </c>
      <c r="B95" s="2" t="s">
        <v>2315</v>
      </c>
      <c r="C95" s="2" t="s">
        <v>474</v>
      </c>
      <c r="D95" s="2" t="s">
        <v>272</v>
      </c>
      <c r="E95" s="2" t="s">
        <v>77</v>
      </c>
      <c r="H95" s="2" t="s">
        <v>17</v>
      </c>
      <c r="I95" s="2" t="s">
        <v>109</v>
      </c>
      <c r="AA95" s="2" t="s">
        <v>3070</v>
      </c>
      <c r="AB95" s="2" t="s">
        <v>3070</v>
      </c>
      <c r="AC95" s="2" t="s">
        <v>3070</v>
      </c>
      <c r="AD95" s="2" t="s">
        <v>3070</v>
      </c>
      <c r="AE95" s="2" t="s">
        <v>3070</v>
      </c>
      <c r="AF95" s="2" t="s">
        <v>3070</v>
      </c>
      <c r="AG95" s="2" t="s">
        <v>3070</v>
      </c>
    </row>
    <row r="96" spans="1:33" s="2" customFormat="1" x14ac:dyDescent="0.25">
      <c r="A96" s="2">
        <v>335165</v>
      </c>
      <c r="B96" s="2" t="s">
        <v>1121</v>
      </c>
      <c r="C96" s="2" t="s">
        <v>230</v>
      </c>
      <c r="D96" s="2" t="s">
        <v>1122</v>
      </c>
      <c r="E96" s="2" t="s">
        <v>77</v>
      </c>
      <c r="H96" s="2" t="s">
        <v>17</v>
      </c>
      <c r="I96" s="2" t="s">
        <v>109</v>
      </c>
      <c r="AA96" s="2" t="s">
        <v>3070</v>
      </c>
      <c r="AB96" s="2" t="s">
        <v>3070</v>
      </c>
      <c r="AC96" s="2" t="s">
        <v>3070</v>
      </c>
      <c r="AD96" s="2" t="s">
        <v>3070</v>
      </c>
      <c r="AE96" s="2" t="s">
        <v>3070</v>
      </c>
      <c r="AF96" s="2" t="s">
        <v>3070</v>
      </c>
      <c r="AG96" s="2" t="s">
        <v>3070</v>
      </c>
    </row>
    <row r="97" spans="1:33" s="2" customFormat="1" x14ac:dyDescent="0.25">
      <c r="A97" s="2">
        <v>335166</v>
      </c>
      <c r="B97" s="2" t="s">
        <v>1123</v>
      </c>
      <c r="C97" s="2" t="s">
        <v>713</v>
      </c>
      <c r="D97" s="2" t="s">
        <v>774</v>
      </c>
      <c r="E97" s="2" t="s">
        <v>77</v>
      </c>
      <c r="H97" s="2" t="s">
        <v>17</v>
      </c>
      <c r="I97" s="2" t="s">
        <v>109</v>
      </c>
      <c r="AA97" s="2" t="s">
        <v>3070</v>
      </c>
      <c r="AB97" s="2" t="s">
        <v>3070</v>
      </c>
      <c r="AC97" s="2" t="s">
        <v>3070</v>
      </c>
      <c r="AD97" s="2" t="s">
        <v>3070</v>
      </c>
      <c r="AE97" s="2" t="s">
        <v>3070</v>
      </c>
      <c r="AF97" s="2" t="s">
        <v>3070</v>
      </c>
      <c r="AG97" s="2" t="s">
        <v>3070</v>
      </c>
    </row>
    <row r="98" spans="1:33" s="2" customFormat="1" x14ac:dyDescent="0.25">
      <c r="A98" s="2">
        <v>335171</v>
      </c>
      <c r="B98" s="2" t="s">
        <v>1124</v>
      </c>
      <c r="C98" s="2" t="s">
        <v>524</v>
      </c>
      <c r="D98" s="2" t="s">
        <v>287</v>
      </c>
      <c r="E98" s="2" t="s">
        <v>77</v>
      </c>
      <c r="H98" s="2" t="s">
        <v>17</v>
      </c>
      <c r="I98" s="2" t="s">
        <v>109</v>
      </c>
      <c r="AA98" s="2" t="s">
        <v>3070</v>
      </c>
      <c r="AB98" s="2" t="s">
        <v>3070</v>
      </c>
      <c r="AC98" s="2" t="s">
        <v>3070</v>
      </c>
      <c r="AD98" s="2" t="s">
        <v>3070</v>
      </c>
      <c r="AE98" s="2" t="s">
        <v>3070</v>
      </c>
      <c r="AF98" s="2" t="s">
        <v>3070</v>
      </c>
      <c r="AG98" s="2" t="s">
        <v>3070</v>
      </c>
    </row>
    <row r="99" spans="1:33" s="2" customFormat="1" x14ac:dyDescent="0.25">
      <c r="A99" s="2">
        <v>335174</v>
      </c>
      <c r="B99" s="2" t="s">
        <v>1965</v>
      </c>
      <c r="C99" s="2" t="s">
        <v>295</v>
      </c>
      <c r="D99" s="2" t="s">
        <v>1966</v>
      </c>
      <c r="E99" s="2" t="s">
        <v>78</v>
      </c>
      <c r="F99" s="2">
        <v>29952</v>
      </c>
      <c r="G99" s="2" t="s">
        <v>59</v>
      </c>
      <c r="H99" s="2" t="s">
        <v>17</v>
      </c>
      <c r="I99" s="2" t="s">
        <v>109</v>
      </c>
      <c r="AB99" s="2" t="s">
        <v>3070</v>
      </c>
      <c r="AC99" s="2" t="s">
        <v>3070</v>
      </c>
      <c r="AD99" s="2" t="s">
        <v>3070</v>
      </c>
      <c r="AE99" s="2" t="s">
        <v>3070</v>
      </c>
      <c r="AF99" s="2" t="s">
        <v>3070</v>
      </c>
      <c r="AG99" s="2" t="s">
        <v>3070</v>
      </c>
    </row>
    <row r="100" spans="1:33" s="2" customFormat="1" x14ac:dyDescent="0.25">
      <c r="A100" s="2">
        <v>335175</v>
      </c>
      <c r="B100" s="2" t="s">
        <v>1125</v>
      </c>
      <c r="C100" s="2" t="s">
        <v>340</v>
      </c>
      <c r="D100" s="2" t="s">
        <v>386</v>
      </c>
      <c r="E100" s="2" t="s">
        <v>77</v>
      </c>
      <c r="H100" s="2" t="s">
        <v>17</v>
      </c>
      <c r="I100" s="2" t="s">
        <v>109</v>
      </c>
      <c r="AA100" s="2" t="s">
        <v>3070</v>
      </c>
      <c r="AB100" s="2" t="s">
        <v>3070</v>
      </c>
      <c r="AC100" s="2" t="s">
        <v>3070</v>
      </c>
      <c r="AD100" s="2" t="s">
        <v>3070</v>
      </c>
      <c r="AE100" s="2" t="s">
        <v>3070</v>
      </c>
      <c r="AF100" s="2" t="s">
        <v>3070</v>
      </c>
      <c r="AG100" s="2" t="s">
        <v>3070</v>
      </c>
    </row>
    <row r="101" spans="1:33" s="2" customFormat="1" x14ac:dyDescent="0.25">
      <c r="A101" s="2">
        <v>335176</v>
      </c>
      <c r="B101" s="2" t="s">
        <v>1126</v>
      </c>
      <c r="C101" s="2" t="s">
        <v>343</v>
      </c>
      <c r="D101" s="2" t="s">
        <v>653</v>
      </c>
      <c r="E101" s="2" t="s">
        <v>77</v>
      </c>
      <c r="H101" s="2" t="s">
        <v>17</v>
      </c>
      <c r="I101" s="2" t="s">
        <v>109</v>
      </c>
      <c r="AA101" s="2" t="s">
        <v>3070</v>
      </c>
      <c r="AB101" s="2" t="s">
        <v>3070</v>
      </c>
      <c r="AC101" s="2" t="s">
        <v>3070</v>
      </c>
      <c r="AD101" s="2" t="s">
        <v>3070</v>
      </c>
      <c r="AE101" s="2" t="s">
        <v>3070</v>
      </c>
      <c r="AF101" s="2" t="s">
        <v>3070</v>
      </c>
      <c r="AG101" s="2" t="s">
        <v>3070</v>
      </c>
    </row>
    <row r="102" spans="1:33" s="2" customFormat="1" x14ac:dyDescent="0.25">
      <c r="A102" s="2">
        <v>335178</v>
      </c>
      <c r="B102" s="2" t="s">
        <v>2051</v>
      </c>
      <c r="C102" s="2" t="s">
        <v>714</v>
      </c>
      <c r="D102" s="2" t="s">
        <v>560</v>
      </c>
      <c r="E102" s="2" t="s">
        <v>77</v>
      </c>
      <c r="H102" s="2" t="s">
        <v>17</v>
      </c>
      <c r="I102" s="2" t="s">
        <v>109</v>
      </c>
      <c r="AA102" s="2" t="s">
        <v>3070</v>
      </c>
      <c r="AB102" s="2" t="s">
        <v>3070</v>
      </c>
      <c r="AC102" s="2" t="s">
        <v>3070</v>
      </c>
      <c r="AD102" s="2" t="s">
        <v>3070</v>
      </c>
      <c r="AE102" s="2" t="s">
        <v>3070</v>
      </c>
      <c r="AF102" s="2" t="s">
        <v>3070</v>
      </c>
      <c r="AG102" s="2" t="s">
        <v>3070</v>
      </c>
    </row>
    <row r="103" spans="1:33" s="2" customFormat="1" x14ac:dyDescent="0.25">
      <c r="A103" s="2">
        <v>335182</v>
      </c>
      <c r="B103" s="2" t="s">
        <v>1127</v>
      </c>
      <c r="C103" s="2" t="s">
        <v>230</v>
      </c>
      <c r="D103" s="2" t="s">
        <v>1128</v>
      </c>
      <c r="E103" s="2" t="s">
        <v>77</v>
      </c>
      <c r="H103" s="2" t="s">
        <v>17</v>
      </c>
      <c r="I103" s="2" t="s">
        <v>109</v>
      </c>
      <c r="AA103" s="2" t="s">
        <v>3070</v>
      </c>
      <c r="AB103" s="2" t="s">
        <v>3070</v>
      </c>
      <c r="AC103" s="2" t="s">
        <v>3070</v>
      </c>
      <c r="AD103" s="2" t="s">
        <v>3070</v>
      </c>
      <c r="AE103" s="2" t="s">
        <v>3070</v>
      </c>
      <c r="AF103" s="2" t="s">
        <v>3070</v>
      </c>
      <c r="AG103" s="2" t="s">
        <v>3070</v>
      </c>
    </row>
    <row r="104" spans="1:33" s="2" customFormat="1" x14ac:dyDescent="0.25">
      <c r="A104" s="2">
        <v>335190</v>
      </c>
      <c r="B104" s="2" t="s">
        <v>1806</v>
      </c>
      <c r="C104" s="2" t="s">
        <v>246</v>
      </c>
      <c r="D104" s="2" t="s">
        <v>280</v>
      </c>
      <c r="E104" s="2" t="s">
        <v>78</v>
      </c>
      <c r="H104" s="2" t="s">
        <v>17</v>
      </c>
      <c r="I104" s="2" t="s">
        <v>109</v>
      </c>
      <c r="AA104" s="2" t="s">
        <v>3070</v>
      </c>
      <c r="AB104" s="2" t="s">
        <v>3070</v>
      </c>
      <c r="AC104" s="2" t="s">
        <v>3070</v>
      </c>
      <c r="AD104" s="2" t="s">
        <v>3070</v>
      </c>
      <c r="AE104" s="2" t="s">
        <v>3070</v>
      </c>
      <c r="AF104" s="2" t="s">
        <v>3070</v>
      </c>
      <c r="AG104" s="2" t="s">
        <v>3070</v>
      </c>
    </row>
    <row r="105" spans="1:33" s="2" customFormat="1" x14ac:dyDescent="0.25">
      <c r="A105" s="2">
        <v>335197</v>
      </c>
      <c r="B105" s="2" t="s">
        <v>1129</v>
      </c>
      <c r="C105" s="2" t="s">
        <v>260</v>
      </c>
      <c r="D105" s="2" t="s">
        <v>1130</v>
      </c>
      <c r="E105" s="2" t="s">
        <v>78</v>
      </c>
      <c r="H105" s="2" t="s">
        <v>17</v>
      </c>
      <c r="I105" s="2" t="s">
        <v>109</v>
      </c>
      <c r="AA105" s="2" t="s">
        <v>3070</v>
      </c>
      <c r="AB105" s="2" t="s">
        <v>3070</v>
      </c>
      <c r="AC105" s="2" t="s">
        <v>3070</v>
      </c>
      <c r="AD105" s="2" t="s">
        <v>3070</v>
      </c>
      <c r="AE105" s="2" t="s">
        <v>3070</v>
      </c>
      <c r="AF105" s="2" t="s">
        <v>3070</v>
      </c>
      <c r="AG105" s="2" t="s">
        <v>3070</v>
      </c>
    </row>
    <row r="106" spans="1:33" s="2" customFormat="1" x14ac:dyDescent="0.25">
      <c r="A106" s="2">
        <v>335201</v>
      </c>
      <c r="B106" s="2" t="s">
        <v>1131</v>
      </c>
      <c r="C106" s="2" t="s">
        <v>521</v>
      </c>
      <c r="D106" s="2" t="s">
        <v>483</v>
      </c>
      <c r="E106" s="2" t="s">
        <v>78</v>
      </c>
      <c r="H106" s="2" t="s">
        <v>17</v>
      </c>
      <c r="I106" s="2" t="s">
        <v>109</v>
      </c>
      <c r="AA106" s="2" t="s">
        <v>3070</v>
      </c>
      <c r="AB106" s="2" t="s">
        <v>3070</v>
      </c>
      <c r="AC106" s="2" t="s">
        <v>3070</v>
      </c>
      <c r="AD106" s="2" t="s">
        <v>3070</v>
      </c>
      <c r="AE106" s="2" t="s">
        <v>3070</v>
      </c>
      <c r="AF106" s="2" t="s">
        <v>3070</v>
      </c>
      <c r="AG106" s="2" t="s">
        <v>3070</v>
      </c>
    </row>
    <row r="107" spans="1:33" s="2" customFormat="1" x14ac:dyDescent="0.25">
      <c r="A107" s="2">
        <v>335203</v>
      </c>
      <c r="B107" s="2" t="s">
        <v>2256</v>
      </c>
      <c r="C107" s="2" t="s">
        <v>246</v>
      </c>
      <c r="D107" s="2" t="s">
        <v>534</v>
      </c>
      <c r="E107" s="2" t="s">
        <v>78</v>
      </c>
      <c r="H107" s="2" t="s">
        <v>17</v>
      </c>
      <c r="I107" s="2" t="s">
        <v>109</v>
      </c>
      <c r="AA107" s="2" t="s">
        <v>3070</v>
      </c>
      <c r="AB107" s="2" t="s">
        <v>3070</v>
      </c>
      <c r="AC107" s="2" t="s">
        <v>3070</v>
      </c>
      <c r="AD107" s="2" t="s">
        <v>3070</v>
      </c>
      <c r="AE107" s="2" t="s">
        <v>3070</v>
      </c>
      <c r="AF107" s="2" t="s">
        <v>3070</v>
      </c>
      <c r="AG107" s="2" t="s">
        <v>3070</v>
      </c>
    </row>
    <row r="108" spans="1:33" s="2" customFormat="1" x14ac:dyDescent="0.25">
      <c r="A108" s="2">
        <v>335204</v>
      </c>
      <c r="B108" s="2" t="s">
        <v>1807</v>
      </c>
      <c r="C108" s="2" t="s">
        <v>496</v>
      </c>
      <c r="D108" s="2" t="s">
        <v>495</v>
      </c>
      <c r="E108" s="2" t="s">
        <v>78</v>
      </c>
      <c r="H108" s="2" t="s">
        <v>17</v>
      </c>
      <c r="I108" s="2" t="s">
        <v>109</v>
      </c>
      <c r="AA108" s="2" t="s">
        <v>3070</v>
      </c>
      <c r="AB108" s="2" t="s">
        <v>3070</v>
      </c>
      <c r="AC108" s="2" t="s">
        <v>3070</v>
      </c>
      <c r="AD108" s="2" t="s">
        <v>3070</v>
      </c>
      <c r="AE108" s="2" t="s">
        <v>3070</v>
      </c>
      <c r="AF108" s="2" t="s">
        <v>3070</v>
      </c>
      <c r="AG108" s="2" t="s">
        <v>3070</v>
      </c>
    </row>
    <row r="109" spans="1:33" s="2" customFormat="1" x14ac:dyDescent="0.25">
      <c r="A109" s="2">
        <v>335205</v>
      </c>
      <c r="B109" s="2" t="s">
        <v>1132</v>
      </c>
      <c r="C109" s="2" t="s">
        <v>367</v>
      </c>
      <c r="D109" s="2" t="s">
        <v>215</v>
      </c>
      <c r="E109" s="2" t="s">
        <v>78</v>
      </c>
      <c r="H109" s="2" t="s">
        <v>17</v>
      </c>
      <c r="I109" s="2" t="s">
        <v>109</v>
      </c>
      <c r="AA109" s="2" t="s">
        <v>3070</v>
      </c>
      <c r="AB109" s="2" t="s">
        <v>3070</v>
      </c>
      <c r="AC109" s="2" t="s">
        <v>3070</v>
      </c>
      <c r="AD109" s="2" t="s">
        <v>3070</v>
      </c>
      <c r="AE109" s="2" t="s">
        <v>3070</v>
      </c>
      <c r="AF109" s="2" t="s">
        <v>3070</v>
      </c>
      <c r="AG109" s="2" t="s">
        <v>3070</v>
      </c>
    </row>
    <row r="110" spans="1:33" s="2" customFormat="1" x14ac:dyDescent="0.25">
      <c r="A110" s="2">
        <v>335208</v>
      </c>
      <c r="B110" s="2" t="s">
        <v>1133</v>
      </c>
      <c r="C110" s="2" t="s">
        <v>953</v>
      </c>
      <c r="D110" s="2" t="s">
        <v>332</v>
      </c>
      <c r="E110" s="2" t="s">
        <v>78</v>
      </c>
      <c r="H110" s="2" t="s">
        <v>17</v>
      </c>
      <c r="I110" s="2" t="s">
        <v>109</v>
      </c>
      <c r="AA110" s="2" t="s">
        <v>3070</v>
      </c>
      <c r="AB110" s="2" t="s">
        <v>3070</v>
      </c>
      <c r="AC110" s="2" t="s">
        <v>3070</v>
      </c>
      <c r="AD110" s="2" t="s">
        <v>3070</v>
      </c>
      <c r="AE110" s="2" t="s">
        <v>3070</v>
      </c>
      <c r="AF110" s="2" t="s">
        <v>3070</v>
      </c>
      <c r="AG110" s="2" t="s">
        <v>3070</v>
      </c>
    </row>
    <row r="111" spans="1:33" s="2" customFormat="1" x14ac:dyDescent="0.25">
      <c r="A111" s="2">
        <v>335210</v>
      </c>
      <c r="B111" s="2" t="s">
        <v>2316</v>
      </c>
      <c r="C111" s="2" t="s">
        <v>271</v>
      </c>
      <c r="D111" s="2" t="s">
        <v>756</v>
      </c>
      <c r="E111" s="2" t="s">
        <v>78</v>
      </c>
      <c r="H111" s="2" t="s">
        <v>17</v>
      </c>
      <c r="I111" s="2" t="s">
        <v>109</v>
      </c>
      <c r="AA111" s="2" t="s">
        <v>3070</v>
      </c>
      <c r="AB111" s="2" t="s">
        <v>3070</v>
      </c>
      <c r="AC111" s="2" t="s">
        <v>3070</v>
      </c>
      <c r="AD111" s="2" t="s">
        <v>3070</v>
      </c>
      <c r="AE111" s="2" t="s">
        <v>3070</v>
      </c>
      <c r="AF111" s="2" t="s">
        <v>3070</v>
      </c>
      <c r="AG111" s="2" t="s">
        <v>3070</v>
      </c>
    </row>
    <row r="112" spans="1:33" s="2" customFormat="1" x14ac:dyDescent="0.25">
      <c r="A112" s="2">
        <v>335217</v>
      </c>
      <c r="B112" s="2" t="s">
        <v>1134</v>
      </c>
      <c r="C112" s="2" t="s">
        <v>210</v>
      </c>
      <c r="D112" s="2" t="s">
        <v>365</v>
      </c>
      <c r="E112" s="2" t="s">
        <v>78</v>
      </c>
      <c r="H112" s="2" t="s">
        <v>17</v>
      </c>
      <c r="I112" s="2" t="s">
        <v>109</v>
      </c>
      <c r="AA112" s="2" t="s">
        <v>3070</v>
      </c>
      <c r="AB112" s="2" t="s">
        <v>3070</v>
      </c>
      <c r="AC112" s="2" t="s">
        <v>3070</v>
      </c>
      <c r="AD112" s="2" t="s">
        <v>3070</v>
      </c>
      <c r="AE112" s="2" t="s">
        <v>3070</v>
      </c>
      <c r="AF112" s="2" t="s">
        <v>3070</v>
      </c>
      <c r="AG112" s="2" t="s">
        <v>3070</v>
      </c>
    </row>
    <row r="113" spans="1:33" s="2" customFormat="1" x14ac:dyDescent="0.25">
      <c r="A113" s="2">
        <v>335220</v>
      </c>
      <c r="B113" s="2" t="s">
        <v>1135</v>
      </c>
      <c r="C113" s="2" t="s">
        <v>349</v>
      </c>
      <c r="D113" s="2" t="s">
        <v>1136</v>
      </c>
      <c r="E113" s="2" t="s">
        <v>78</v>
      </c>
      <c r="H113" s="2" t="s">
        <v>17</v>
      </c>
      <c r="I113" s="2" t="s">
        <v>109</v>
      </c>
      <c r="AA113" s="2" t="s">
        <v>3070</v>
      </c>
      <c r="AB113" s="2" t="s">
        <v>3070</v>
      </c>
      <c r="AC113" s="2" t="s">
        <v>3070</v>
      </c>
      <c r="AD113" s="2" t="s">
        <v>3070</v>
      </c>
      <c r="AE113" s="2" t="s">
        <v>3070</v>
      </c>
      <c r="AF113" s="2" t="s">
        <v>3070</v>
      </c>
      <c r="AG113" s="2" t="s">
        <v>3070</v>
      </c>
    </row>
    <row r="114" spans="1:33" s="2" customFormat="1" x14ac:dyDescent="0.25">
      <c r="A114" s="2">
        <v>335223</v>
      </c>
      <c r="B114" s="2" t="s">
        <v>1137</v>
      </c>
      <c r="C114" s="2" t="s">
        <v>380</v>
      </c>
      <c r="D114" s="2" t="s">
        <v>222</v>
      </c>
      <c r="E114" s="2" t="s">
        <v>78</v>
      </c>
      <c r="H114" s="2" t="s">
        <v>17</v>
      </c>
      <c r="I114" s="2" t="s">
        <v>109</v>
      </c>
      <c r="AA114" s="2" t="s">
        <v>3070</v>
      </c>
      <c r="AB114" s="2" t="s">
        <v>3070</v>
      </c>
      <c r="AC114" s="2" t="s">
        <v>3070</v>
      </c>
      <c r="AD114" s="2" t="s">
        <v>3070</v>
      </c>
      <c r="AE114" s="2" t="s">
        <v>3070</v>
      </c>
      <c r="AF114" s="2" t="s">
        <v>3070</v>
      </c>
      <c r="AG114" s="2" t="s">
        <v>3070</v>
      </c>
    </row>
    <row r="115" spans="1:33" s="2" customFormat="1" x14ac:dyDescent="0.25">
      <c r="A115" s="2">
        <v>335226</v>
      </c>
      <c r="B115" s="2" t="s">
        <v>1138</v>
      </c>
      <c r="C115" s="2" t="s">
        <v>325</v>
      </c>
      <c r="D115" s="2" t="s">
        <v>1139</v>
      </c>
      <c r="E115" s="2" t="s">
        <v>78</v>
      </c>
      <c r="H115" s="2" t="s">
        <v>17</v>
      </c>
      <c r="I115" s="2" t="s">
        <v>109</v>
      </c>
      <c r="AA115" s="2" t="s">
        <v>3070</v>
      </c>
      <c r="AB115" s="2" t="s">
        <v>3070</v>
      </c>
      <c r="AC115" s="2" t="s">
        <v>3070</v>
      </c>
      <c r="AD115" s="2" t="s">
        <v>3070</v>
      </c>
      <c r="AE115" s="2" t="s">
        <v>3070</v>
      </c>
      <c r="AF115" s="2" t="s">
        <v>3070</v>
      </c>
      <c r="AG115" s="2" t="s">
        <v>3070</v>
      </c>
    </row>
    <row r="116" spans="1:33" s="2" customFormat="1" x14ac:dyDescent="0.25">
      <c r="A116" s="2">
        <v>335227</v>
      </c>
      <c r="B116" s="2" t="s">
        <v>1140</v>
      </c>
      <c r="C116" s="2" t="s">
        <v>318</v>
      </c>
      <c r="D116" s="2" t="s">
        <v>242</v>
      </c>
      <c r="E116" s="2" t="s">
        <v>78</v>
      </c>
      <c r="H116" s="2" t="s">
        <v>17</v>
      </c>
      <c r="I116" s="2" t="s">
        <v>109</v>
      </c>
      <c r="AA116" s="2" t="s">
        <v>3070</v>
      </c>
      <c r="AB116" s="2" t="s">
        <v>3070</v>
      </c>
      <c r="AC116" s="2" t="s">
        <v>3070</v>
      </c>
      <c r="AD116" s="2" t="s">
        <v>3070</v>
      </c>
      <c r="AE116" s="2" t="s">
        <v>3070</v>
      </c>
      <c r="AF116" s="2" t="s">
        <v>3070</v>
      </c>
      <c r="AG116" s="2" t="s">
        <v>3070</v>
      </c>
    </row>
    <row r="117" spans="1:33" s="2" customFormat="1" x14ac:dyDescent="0.25">
      <c r="A117" s="2">
        <v>335229</v>
      </c>
      <c r="B117" s="2" t="s">
        <v>1141</v>
      </c>
      <c r="C117" s="2" t="s">
        <v>1142</v>
      </c>
      <c r="D117" s="2" t="s">
        <v>1143</v>
      </c>
      <c r="E117" s="2" t="s">
        <v>78</v>
      </c>
      <c r="H117" s="2" t="s">
        <v>17</v>
      </c>
      <c r="I117" s="2" t="s">
        <v>109</v>
      </c>
      <c r="AA117" s="2" t="s">
        <v>3070</v>
      </c>
      <c r="AB117" s="2" t="s">
        <v>3070</v>
      </c>
      <c r="AC117" s="2" t="s">
        <v>3070</v>
      </c>
      <c r="AD117" s="2" t="s">
        <v>3070</v>
      </c>
      <c r="AE117" s="2" t="s">
        <v>3070</v>
      </c>
      <c r="AF117" s="2" t="s">
        <v>3070</v>
      </c>
      <c r="AG117" s="2" t="s">
        <v>3070</v>
      </c>
    </row>
    <row r="118" spans="1:33" s="2" customFormat="1" x14ac:dyDescent="0.25">
      <c r="A118" s="2">
        <v>335236</v>
      </c>
      <c r="B118" s="2" t="s">
        <v>1895</v>
      </c>
      <c r="C118" s="2" t="s">
        <v>310</v>
      </c>
      <c r="D118" s="2" t="s">
        <v>842</v>
      </c>
      <c r="E118" s="2" t="s">
        <v>78</v>
      </c>
      <c r="H118" s="2" t="s">
        <v>17</v>
      </c>
      <c r="I118" s="2" t="s">
        <v>109</v>
      </c>
      <c r="AA118" s="2" t="s">
        <v>3070</v>
      </c>
      <c r="AB118" s="2" t="s">
        <v>3070</v>
      </c>
      <c r="AC118" s="2" t="s">
        <v>3070</v>
      </c>
      <c r="AD118" s="2" t="s">
        <v>3070</v>
      </c>
      <c r="AE118" s="2" t="s">
        <v>3070</v>
      </c>
      <c r="AF118" s="2" t="s">
        <v>3070</v>
      </c>
      <c r="AG118" s="2" t="s">
        <v>3070</v>
      </c>
    </row>
    <row r="119" spans="1:33" s="2" customFormat="1" x14ac:dyDescent="0.25">
      <c r="A119" s="2">
        <v>335238</v>
      </c>
      <c r="B119" s="2" t="s">
        <v>1144</v>
      </c>
      <c r="C119" s="2" t="s">
        <v>270</v>
      </c>
      <c r="D119" s="2" t="s">
        <v>302</v>
      </c>
      <c r="E119" s="2" t="s">
        <v>78</v>
      </c>
      <c r="H119" s="2" t="s">
        <v>17</v>
      </c>
      <c r="I119" s="2" t="s">
        <v>109</v>
      </c>
      <c r="AA119" s="2" t="s">
        <v>3070</v>
      </c>
      <c r="AB119" s="2" t="s">
        <v>3070</v>
      </c>
      <c r="AC119" s="2" t="s">
        <v>3070</v>
      </c>
      <c r="AD119" s="2" t="s">
        <v>3070</v>
      </c>
      <c r="AE119" s="2" t="s">
        <v>3070</v>
      </c>
      <c r="AF119" s="2" t="s">
        <v>3070</v>
      </c>
      <c r="AG119" s="2" t="s">
        <v>3070</v>
      </c>
    </row>
    <row r="120" spans="1:33" s="2" customFormat="1" x14ac:dyDescent="0.25">
      <c r="A120" s="2">
        <v>335239</v>
      </c>
      <c r="B120" s="2" t="s">
        <v>1145</v>
      </c>
      <c r="C120" s="2" t="s">
        <v>478</v>
      </c>
      <c r="D120" s="2" t="s">
        <v>746</v>
      </c>
      <c r="E120" s="2" t="s">
        <v>78</v>
      </c>
      <c r="H120" s="2" t="s">
        <v>17</v>
      </c>
      <c r="I120" s="2" t="s">
        <v>109</v>
      </c>
      <c r="AA120" s="2" t="s">
        <v>3070</v>
      </c>
      <c r="AB120" s="2" t="s">
        <v>3070</v>
      </c>
      <c r="AC120" s="2" t="s">
        <v>3070</v>
      </c>
      <c r="AD120" s="2" t="s">
        <v>3070</v>
      </c>
      <c r="AE120" s="2" t="s">
        <v>3070</v>
      </c>
      <c r="AF120" s="2" t="s">
        <v>3070</v>
      </c>
      <c r="AG120" s="2" t="s">
        <v>3070</v>
      </c>
    </row>
    <row r="121" spans="1:33" s="2" customFormat="1" x14ac:dyDescent="0.25">
      <c r="A121" s="2">
        <v>335240</v>
      </c>
      <c r="B121" s="2" t="s">
        <v>1146</v>
      </c>
      <c r="C121" s="2" t="s">
        <v>1147</v>
      </c>
      <c r="D121" s="2" t="s">
        <v>755</v>
      </c>
      <c r="E121" s="2" t="s">
        <v>78</v>
      </c>
      <c r="H121" s="2" t="s">
        <v>17</v>
      </c>
      <c r="I121" s="2" t="s">
        <v>109</v>
      </c>
      <c r="AA121" s="2" t="s">
        <v>3070</v>
      </c>
      <c r="AB121" s="2" t="s">
        <v>3070</v>
      </c>
      <c r="AC121" s="2" t="s">
        <v>3070</v>
      </c>
      <c r="AD121" s="2" t="s">
        <v>3070</v>
      </c>
      <c r="AE121" s="2" t="s">
        <v>3070</v>
      </c>
      <c r="AF121" s="2" t="s">
        <v>3070</v>
      </c>
      <c r="AG121" s="2" t="s">
        <v>3070</v>
      </c>
    </row>
    <row r="122" spans="1:33" s="2" customFormat="1" x14ac:dyDescent="0.25">
      <c r="A122" s="2">
        <v>335243</v>
      </c>
      <c r="B122" s="2" t="s">
        <v>2052</v>
      </c>
      <c r="C122" s="2" t="s">
        <v>276</v>
      </c>
      <c r="D122" s="2" t="s">
        <v>2053</v>
      </c>
      <c r="E122" s="2" t="s">
        <v>78</v>
      </c>
      <c r="H122" s="2" t="s">
        <v>17</v>
      </c>
      <c r="I122" s="2" t="s">
        <v>109</v>
      </c>
      <c r="AA122" s="2" t="s">
        <v>3070</v>
      </c>
      <c r="AB122" s="2" t="s">
        <v>3070</v>
      </c>
      <c r="AC122" s="2" t="s">
        <v>3070</v>
      </c>
      <c r="AD122" s="2" t="s">
        <v>3070</v>
      </c>
      <c r="AE122" s="2" t="s">
        <v>3070</v>
      </c>
      <c r="AF122" s="2" t="s">
        <v>3070</v>
      </c>
      <c r="AG122" s="2" t="s">
        <v>3070</v>
      </c>
    </row>
    <row r="123" spans="1:33" s="2" customFormat="1" x14ac:dyDescent="0.25">
      <c r="A123" s="2">
        <v>335250</v>
      </c>
      <c r="B123" s="2" t="s">
        <v>2029</v>
      </c>
      <c r="C123" s="2" t="s">
        <v>213</v>
      </c>
      <c r="D123" s="2" t="s">
        <v>939</v>
      </c>
      <c r="E123" s="2" t="s">
        <v>78</v>
      </c>
      <c r="H123" s="2" t="s">
        <v>17</v>
      </c>
      <c r="I123" s="2" t="s">
        <v>109</v>
      </c>
      <c r="AA123" s="2" t="s">
        <v>3070</v>
      </c>
      <c r="AB123" s="2" t="s">
        <v>3070</v>
      </c>
      <c r="AC123" s="2" t="s">
        <v>3070</v>
      </c>
      <c r="AD123" s="2" t="s">
        <v>3070</v>
      </c>
      <c r="AE123" s="2" t="s">
        <v>3070</v>
      </c>
      <c r="AF123" s="2" t="s">
        <v>3070</v>
      </c>
      <c r="AG123" s="2" t="s">
        <v>3070</v>
      </c>
    </row>
    <row r="124" spans="1:33" s="2" customFormat="1" x14ac:dyDescent="0.25">
      <c r="A124" s="2">
        <v>335251</v>
      </c>
      <c r="B124" s="2" t="s">
        <v>2317</v>
      </c>
      <c r="C124" s="2" t="s">
        <v>392</v>
      </c>
      <c r="D124" s="2" t="s">
        <v>1311</v>
      </c>
      <c r="E124" s="2" t="s">
        <v>78</v>
      </c>
      <c r="H124" s="2" t="s">
        <v>17</v>
      </c>
      <c r="I124" s="2" t="s">
        <v>109</v>
      </c>
      <c r="AA124" s="2" t="s">
        <v>3070</v>
      </c>
      <c r="AB124" s="2" t="s">
        <v>3070</v>
      </c>
      <c r="AC124" s="2" t="s">
        <v>3070</v>
      </c>
      <c r="AD124" s="2" t="s">
        <v>3070</v>
      </c>
      <c r="AE124" s="2" t="s">
        <v>3070</v>
      </c>
      <c r="AF124" s="2" t="s">
        <v>3070</v>
      </c>
      <c r="AG124" s="2" t="s">
        <v>3070</v>
      </c>
    </row>
    <row r="125" spans="1:33" s="2" customFormat="1" x14ac:dyDescent="0.25">
      <c r="A125" s="2">
        <v>335257</v>
      </c>
      <c r="B125" s="2" t="s">
        <v>1148</v>
      </c>
      <c r="C125" s="2" t="s">
        <v>312</v>
      </c>
      <c r="D125" s="2" t="s">
        <v>238</v>
      </c>
      <c r="E125" s="2" t="s">
        <v>78</v>
      </c>
      <c r="H125" s="2" t="s">
        <v>17</v>
      </c>
      <c r="I125" s="2" t="s">
        <v>109</v>
      </c>
      <c r="AA125" s="2" t="s">
        <v>3070</v>
      </c>
      <c r="AB125" s="2" t="s">
        <v>3070</v>
      </c>
      <c r="AC125" s="2" t="s">
        <v>3070</v>
      </c>
      <c r="AD125" s="2" t="s">
        <v>3070</v>
      </c>
      <c r="AE125" s="2" t="s">
        <v>3070</v>
      </c>
      <c r="AF125" s="2" t="s">
        <v>3070</v>
      </c>
      <c r="AG125" s="2" t="s">
        <v>3070</v>
      </c>
    </row>
    <row r="126" spans="1:33" s="2" customFormat="1" x14ac:dyDescent="0.25">
      <c r="A126" s="2">
        <v>335263</v>
      </c>
      <c r="B126" s="2" t="s">
        <v>1871</v>
      </c>
      <c r="C126" s="2" t="s">
        <v>706</v>
      </c>
      <c r="D126" s="2" t="s">
        <v>435</v>
      </c>
      <c r="E126" s="2" t="s">
        <v>78</v>
      </c>
      <c r="H126" s="2" t="s">
        <v>17</v>
      </c>
      <c r="I126" s="2" t="s">
        <v>109</v>
      </c>
      <c r="AA126" s="2" t="s">
        <v>3070</v>
      </c>
      <c r="AB126" s="2" t="s">
        <v>3070</v>
      </c>
      <c r="AC126" s="2" t="s">
        <v>3070</v>
      </c>
      <c r="AD126" s="2" t="s">
        <v>3070</v>
      </c>
      <c r="AE126" s="2" t="s">
        <v>3070</v>
      </c>
      <c r="AF126" s="2" t="s">
        <v>3070</v>
      </c>
      <c r="AG126" s="2" t="s">
        <v>3070</v>
      </c>
    </row>
    <row r="127" spans="1:33" s="2" customFormat="1" x14ac:dyDescent="0.25">
      <c r="A127" s="2">
        <v>335264</v>
      </c>
      <c r="B127" s="2" t="s">
        <v>685</v>
      </c>
      <c r="C127" s="2" t="s">
        <v>230</v>
      </c>
      <c r="D127" s="2" t="s">
        <v>499</v>
      </c>
      <c r="E127" s="2" t="s">
        <v>78</v>
      </c>
      <c r="H127" s="2" t="s">
        <v>17</v>
      </c>
      <c r="I127" s="2" t="s">
        <v>109</v>
      </c>
      <c r="AB127" s="2" t="s">
        <v>3070</v>
      </c>
      <c r="AC127" s="2" t="s">
        <v>3070</v>
      </c>
      <c r="AD127" s="2" t="s">
        <v>3070</v>
      </c>
      <c r="AE127" s="2" t="s">
        <v>3070</v>
      </c>
      <c r="AF127" s="2" t="s">
        <v>3070</v>
      </c>
      <c r="AG127" s="2" t="s">
        <v>3070</v>
      </c>
    </row>
    <row r="128" spans="1:33" s="2" customFormat="1" x14ac:dyDescent="0.25">
      <c r="A128" s="2">
        <v>335265</v>
      </c>
      <c r="B128" s="2" t="s">
        <v>1149</v>
      </c>
      <c r="C128" s="2" t="s">
        <v>390</v>
      </c>
      <c r="D128" s="2" t="s">
        <v>799</v>
      </c>
      <c r="E128" s="2" t="s">
        <v>77</v>
      </c>
      <c r="F128" s="2">
        <v>34700</v>
      </c>
      <c r="G128" s="2" t="s">
        <v>1150</v>
      </c>
      <c r="H128" s="2" t="s">
        <v>17</v>
      </c>
      <c r="I128" s="2" t="s">
        <v>109</v>
      </c>
      <c r="AB128" s="2" t="s">
        <v>3070</v>
      </c>
      <c r="AC128" s="2" t="s">
        <v>3070</v>
      </c>
      <c r="AD128" s="2" t="s">
        <v>3070</v>
      </c>
      <c r="AE128" s="2" t="s">
        <v>3070</v>
      </c>
      <c r="AF128" s="2" t="s">
        <v>3070</v>
      </c>
      <c r="AG128" s="2" t="s">
        <v>3070</v>
      </c>
    </row>
    <row r="129" spans="1:33" s="2" customFormat="1" x14ac:dyDescent="0.25">
      <c r="A129" s="2">
        <v>335270</v>
      </c>
      <c r="B129" s="2" t="s">
        <v>1151</v>
      </c>
      <c r="C129" s="2" t="s">
        <v>527</v>
      </c>
      <c r="D129" s="2" t="s">
        <v>309</v>
      </c>
      <c r="E129" s="2" t="s">
        <v>78</v>
      </c>
      <c r="H129" s="2" t="s">
        <v>17</v>
      </c>
      <c r="I129" s="2" t="s">
        <v>109</v>
      </c>
      <c r="AA129" s="2" t="s">
        <v>3070</v>
      </c>
      <c r="AB129" s="2" t="s">
        <v>3070</v>
      </c>
      <c r="AC129" s="2" t="s">
        <v>3070</v>
      </c>
      <c r="AD129" s="2" t="s">
        <v>3070</v>
      </c>
      <c r="AE129" s="2" t="s">
        <v>3070</v>
      </c>
      <c r="AF129" s="2" t="s">
        <v>3070</v>
      </c>
      <c r="AG129" s="2" t="s">
        <v>3070</v>
      </c>
    </row>
    <row r="130" spans="1:33" s="2" customFormat="1" x14ac:dyDescent="0.25">
      <c r="A130" s="2">
        <v>335273</v>
      </c>
      <c r="B130" s="2" t="s">
        <v>2269</v>
      </c>
      <c r="C130" s="2" t="s">
        <v>230</v>
      </c>
      <c r="D130" s="2" t="s">
        <v>290</v>
      </c>
      <c r="E130" s="2" t="s">
        <v>78</v>
      </c>
      <c r="H130" s="2" t="s">
        <v>17</v>
      </c>
      <c r="I130" s="2" t="s">
        <v>109</v>
      </c>
      <c r="AA130" s="2" t="s">
        <v>3070</v>
      </c>
      <c r="AB130" s="2" t="s">
        <v>3070</v>
      </c>
      <c r="AC130" s="2" t="s">
        <v>3070</v>
      </c>
      <c r="AD130" s="2" t="s">
        <v>3070</v>
      </c>
      <c r="AE130" s="2" t="s">
        <v>3070</v>
      </c>
      <c r="AF130" s="2" t="s">
        <v>3070</v>
      </c>
      <c r="AG130" s="2" t="s">
        <v>3070</v>
      </c>
    </row>
    <row r="131" spans="1:33" s="2" customFormat="1" x14ac:dyDescent="0.25">
      <c r="A131" s="2">
        <v>335275</v>
      </c>
      <c r="B131" s="2" t="s">
        <v>2373</v>
      </c>
      <c r="C131" s="2" t="s">
        <v>2374</v>
      </c>
      <c r="D131" s="2" t="s">
        <v>280</v>
      </c>
      <c r="E131" s="2" t="s">
        <v>78</v>
      </c>
      <c r="F131" s="2">
        <v>36161</v>
      </c>
      <c r="G131" s="2" t="s">
        <v>2375</v>
      </c>
      <c r="H131" s="2" t="s">
        <v>17</v>
      </c>
      <c r="I131" s="2" t="s">
        <v>109</v>
      </c>
      <c r="AC131" s="2" t="s">
        <v>3070</v>
      </c>
      <c r="AD131" s="2" t="s">
        <v>3070</v>
      </c>
      <c r="AE131" s="2" t="s">
        <v>3070</v>
      </c>
      <c r="AF131" s="2" t="s">
        <v>3070</v>
      </c>
      <c r="AG131" s="2" t="s">
        <v>3070</v>
      </c>
    </row>
    <row r="132" spans="1:33" s="2" customFormat="1" x14ac:dyDescent="0.25">
      <c r="A132" s="2">
        <v>335277</v>
      </c>
      <c r="B132" s="2" t="s">
        <v>625</v>
      </c>
      <c r="C132" s="2" t="s">
        <v>318</v>
      </c>
      <c r="D132" s="2" t="s">
        <v>723</v>
      </c>
      <c r="E132" s="2" t="s">
        <v>78</v>
      </c>
      <c r="H132" s="2" t="s">
        <v>17</v>
      </c>
      <c r="I132" s="2" t="s">
        <v>109</v>
      </c>
      <c r="AA132" s="2" t="s">
        <v>3070</v>
      </c>
      <c r="AB132" s="2" t="s">
        <v>3070</v>
      </c>
      <c r="AC132" s="2" t="s">
        <v>3070</v>
      </c>
      <c r="AD132" s="2" t="s">
        <v>3070</v>
      </c>
      <c r="AE132" s="2" t="s">
        <v>3070</v>
      </c>
      <c r="AF132" s="2" t="s">
        <v>3070</v>
      </c>
      <c r="AG132" s="2" t="s">
        <v>3070</v>
      </c>
    </row>
    <row r="133" spans="1:33" s="2" customFormat="1" x14ac:dyDescent="0.25">
      <c r="A133" s="2">
        <v>335279</v>
      </c>
      <c r="B133" s="2" t="s">
        <v>1896</v>
      </c>
      <c r="C133" s="2" t="s">
        <v>725</v>
      </c>
      <c r="D133" s="2" t="s">
        <v>768</v>
      </c>
      <c r="E133" s="2" t="s">
        <v>78</v>
      </c>
      <c r="H133" s="2" t="s">
        <v>17</v>
      </c>
      <c r="I133" s="2" t="s">
        <v>109</v>
      </c>
      <c r="AA133" s="2" t="s">
        <v>3070</v>
      </c>
      <c r="AB133" s="2" t="s">
        <v>3070</v>
      </c>
      <c r="AC133" s="2" t="s">
        <v>3070</v>
      </c>
      <c r="AD133" s="2" t="s">
        <v>3070</v>
      </c>
      <c r="AE133" s="2" t="s">
        <v>3070</v>
      </c>
      <c r="AF133" s="2" t="s">
        <v>3070</v>
      </c>
      <c r="AG133" s="2" t="s">
        <v>3070</v>
      </c>
    </row>
    <row r="134" spans="1:33" s="2" customFormat="1" x14ac:dyDescent="0.25">
      <c r="A134" s="2">
        <v>335280</v>
      </c>
      <c r="B134" s="2" t="s">
        <v>2173</v>
      </c>
      <c r="C134" s="2" t="s">
        <v>787</v>
      </c>
      <c r="D134" s="2" t="s">
        <v>356</v>
      </c>
      <c r="E134" s="2" t="s">
        <v>78</v>
      </c>
      <c r="H134" s="2" t="s">
        <v>17</v>
      </c>
      <c r="I134" s="2" t="s">
        <v>109</v>
      </c>
      <c r="AA134" s="2" t="s">
        <v>3070</v>
      </c>
      <c r="AB134" s="2" t="s">
        <v>3070</v>
      </c>
      <c r="AC134" s="2" t="s">
        <v>3070</v>
      </c>
      <c r="AD134" s="2" t="s">
        <v>3070</v>
      </c>
      <c r="AE134" s="2" t="s">
        <v>3070</v>
      </c>
      <c r="AF134" s="2" t="s">
        <v>3070</v>
      </c>
      <c r="AG134" s="2" t="s">
        <v>3070</v>
      </c>
    </row>
    <row r="135" spans="1:33" s="2" customFormat="1" x14ac:dyDescent="0.25">
      <c r="A135" s="2">
        <v>335286</v>
      </c>
      <c r="B135" s="2" t="s">
        <v>1152</v>
      </c>
      <c r="C135" s="2" t="s">
        <v>959</v>
      </c>
      <c r="D135" s="2" t="s">
        <v>1153</v>
      </c>
      <c r="E135" s="2" t="s">
        <v>78</v>
      </c>
      <c r="H135" s="2" t="s">
        <v>17</v>
      </c>
      <c r="I135" s="2" t="s">
        <v>109</v>
      </c>
      <c r="AA135" s="2" t="s">
        <v>3070</v>
      </c>
      <c r="AB135" s="2" t="s">
        <v>3070</v>
      </c>
      <c r="AC135" s="2" t="s">
        <v>3070</v>
      </c>
      <c r="AD135" s="2" t="s">
        <v>3070</v>
      </c>
      <c r="AE135" s="2" t="s">
        <v>3070</v>
      </c>
      <c r="AF135" s="2" t="s">
        <v>3070</v>
      </c>
      <c r="AG135" s="2" t="s">
        <v>3070</v>
      </c>
    </row>
    <row r="136" spans="1:33" s="2" customFormat="1" x14ac:dyDescent="0.25">
      <c r="A136" s="2">
        <v>335287</v>
      </c>
      <c r="B136" s="2" t="s">
        <v>1872</v>
      </c>
      <c r="C136" s="2" t="s">
        <v>520</v>
      </c>
      <c r="D136" s="2" t="s">
        <v>316</v>
      </c>
      <c r="E136" s="2" t="s">
        <v>78</v>
      </c>
      <c r="H136" s="2" t="s">
        <v>17</v>
      </c>
      <c r="I136" s="2" t="s">
        <v>109</v>
      </c>
      <c r="AA136" s="2" t="s">
        <v>3070</v>
      </c>
      <c r="AB136" s="2" t="s">
        <v>3070</v>
      </c>
      <c r="AC136" s="2" t="s">
        <v>3070</v>
      </c>
      <c r="AD136" s="2" t="s">
        <v>3070</v>
      </c>
      <c r="AE136" s="2" t="s">
        <v>3070</v>
      </c>
      <c r="AF136" s="2" t="s">
        <v>3070</v>
      </c>
      <c r="AG136" s="2" t="s">
        <v>3070</v>
      </c>
    </row>
    <row r="137" spans="1:33" s="2" customFormat="1" x14ac:dyDescent="0.25">
      <c r="A137" s="2">
        <v>335291</v>
      </c>
      <c r="B137" s="2" t="s">
        <v>1808</v>
      </c>
      <c r="C137" s="2" t="s">
        <v>398</v>
      </c>
      <c r="D137" s="2" t="s">
        <v>425</v>
      </c>
      <c r="E137" s="2" t="s">
        <v>78</v>
      </c>
      <c r="H137" s="2" t="s">
        <v>17</v>
      </c>
      <c r="I137" s="2" t="s">
        <v>109</v>
      </c>
      <c r="AA137" s="2" t="s">
        <v>3070</v>
      </c>
      <c r="AB137" s="2" t="s">
        <v>3070</v>
      </c>
      <c r="AC137" s="2" t="s">
        <v>3070</v>
      </c>
      <c r="AD137" s="2" t="s">
        <v>3070</v>
      </c>
      <c r="AE137" s="2" t="s">
        <v>3070</v>
      </c>
      <c r="AF137" s="2" t="s">
        <v>3070</v>
      </c>
      <c r="AG137" s="2" t="s">
        <v>3070</v>
      </c>
    </row>
    <row r="138" spans="1:33" s="2" customFormat="1" x14ac:dyDescent="0.25">
      <c r="A138" s="2">
        <v>335292</v>
      </c>
      <c r="B138" s="2" t="s">
        <v>2069</v>
      </c>
      <c r="C138" s="2" t="s">
        <v>213</v>
      </c>
      <c r="D138" s="2" t="s">
        <v>1076</v>
      </c>
      <c r="E138" s="2" t="s">
        <v>77</v>
      </c>
      <c r="F138" s="2">
        <v>34535</v>
      </c>
      <c r="G138" s="2" t="s">
        <v>19</v>
      </c>
      <c r="H138" s="2" t="s">
        <v>17</v>
      </c>
      <c r="I138" s="2" t="s">
        <v>109</v>
      </c>
      <c r="AC138" s="2" t="s">
        <v>3070</v>
      </c>
      <c r="AD138" s="2" t="s">
        <v>3070</v>
      </c>
      <c r="AE138" s="2" t="s">
        <v>3070</v>
      </c>
      <c r="AF138" s="2" t="s">
        <v>3070</v>
      </c>
      <c r="AG138" s="2" t="s">
        <v>3070</v>
      </c>
    </row>
    <row r="139" spans="1:33" s="2" customFormat="1" x14ac:dyDescent="0.25">
      <c r="A139" s="2">
        <v>335300</v>
      </c>
      <c r="B139" s="2" t="s">
        <v>2054</v>
      </c>
      <c r="C139" s="2" t="s">
        <v>246</v>
      </c>
      <c r="D139" s="2" t="s">
        <v>273</v>
      </c>
      <c r="E139" s="2" t="s">
        <v>78</v>
      </c>
      <c r="H139" s="2" t="s">
        <v>17</v>
      </c>
      <c r="I139" s="2" t="s">
        <v>109</v>
      </c>
      <c r="AA139" s="2" t="s">
        <v>3070</v>
      </c>
      <c r="AB139" s="2" t="s">
        <v>3070</v>
      </c>
      <c r="AC139" s="2" t="s">
        <v>3070</v>
      </c>
      <c r="AD139" s="2" t="s">
        <v>3070</v>
      </c>
      <c r="AE139" s="2" t="s">
        <v>3070</v>
      </c>
      <c r="AF139" s="2" t="s">
        <v>3070</v>
      </c>
      <c r="AG139" s="2" t="s">
        <v>3070</v>
      </c>
    </row>
    <row r="140" spans="1:33" s="2" customFormat="1" x14ac:dyDescent="0.25">
      <c r="A140" s="2">
        <v>335304</v>
      </c>
      <c r="B140" s="2" t="s">
        <v>1154</v>
      </c>
      <c r="C140" s="2" t="s">
        <v>333</v>
      </c>
      <c r="D140" s="2" t="s">
        <v>502</v>
      </c>
      <c r="E140" s="2" t="s">
        <v>78</v>
      </c>
      <c r="H140" s="2" t="s">
        <v>17</v>
      </c>
      <c r="I140" s="2" t="s">
        <v>109</v>
      </c>
      <c r="AA140" s="2" t="s">
        <v>3070</v>
      </c>
      <c r="AB140" s="2" t="s">
        <v>3070</v>
      </c>
      <c r="AC140" s="2" t="s">
        <v>3070</v>
      </c>
      <c r="AD140" s="2" t="s">
        <v>3070</v>
      </c>
      <c r="AE140" s="2" t="s">
        <v>3070</v>
      </c>
      <c r="AF140" s="2" t="s">
        <v>3070</v>
      </c>
      <c r="AG140" s="2" t="s">
        <v>3070</v>
      </c>
    </row>
    <row r="141" spans="1:33" s="2" customFormat="1" x14ac:dyDescent="0.25">
      <c r="A141" s="2">
        <v>335305</v>
      </c>
      <c r="B141" s="2" t="s">
        <v>2155</v>
      </c>
      <c r="C141" s="2" t="s">
        <v>510</v>
      </c>
      <c r="D141" s="2" t="s">
        <v>372</v>
      </c>
      <c r="E141" s="2" t="s">
        <v>78</v>
      </c>
      <c r="H141" s="2" t="s">
        <v>17</v>
      </c>
      <c r="I141" s="2" t="s">
        <v>109</v>
      </c>
      <c r="AA141" s="2" t="s">
        <v>3070</v>
      </c>
      <c r="AB141" s="2" t="s">
        <v>3070</v>
      </c>
      <c r="AC141" s="2" t="s">
        <v>3070</v>
      </c>
      <c r="AD141" s="2" t="s">
        <v>3070</v>
      </c>
      <c r="AE141" s="2" t="s">
        <v>3070</v>
      </c>
      <c r="AF141" s="2" t="s">
        <v>3070</v>
      </c>
      <c r="AG141" s="2" t="s">
        <v>3070</v>
      </c>
    </row>
    <row r="142" spans="1:33" s="2" customFormat="1" x14ac:dyDescent="0.25">
      <c r="A142" s="2">
        <v>335308</v>
      </c>
      <c r="B142" s="2" t="s">
        <v>1155</v>
      </c>
      <c r="C142" s="2" t="s">
        <v>341</v>
      </c>
      <c r="D142" s="2" t="s">
        <v>570</v>
      </c>
      <c r="E142" s="2" t="s">
        <v>78</v>
      </c>
      <c r="H142" s="2" t="s">
        <v>17</v>
      </c>
      <c r="I142" s="2" t="s">
        <v>109</v>
      </c>
      <c r="AA142" s="2" t="s">
        <v>3070</v>
      </c>
      <c r="AB142" s="2" t="s">
        <v>3070</v>
      </c>
      <c r="AC142" s="2" t="s">
        <v>3070</v>
      </c>
      <c r="AD142" s="2" t="s">
        <v>3070</v>
      </c>
      <c r="AE142" s="2" t="s">
        <v>3070</v>
      </c>
      <c r="AF142" s="2" t="s">
        <v>3070</v>
      </c>
      <c r="AG142" s="2" t="s">
        <v>3070</v>
      </c>
    </row>
    <row r="143" spans="1:33" s="2" customFormat="1" x14ac:dyDescent="0.25">
      <c r="A143" s="2">
        <v>335309</v>
      </c>
      <c r="B143" s="2" t="s">
        <v>2070</v>
      </c>
      <c r="C143" s="2" t="s">
        <v>310</v>
      </c>
      <c r="D143" s="2" t="s">
        <v>2071</v>
      </c>
      <c r="E143" s="2" t="s">
        <v>78</v>
      </c>
      <c r="H143" s="2" t="s">
        <v>17</v>
      </c>
      <c r="I143" s="2" t="s">
        <v>109</v>
      </c>
      <c r="AA143" s="2" t="s">
        <v>3070</v>
      </c>
      <c r="AB143" s="2" t="s">
        <v>3070</v>
      </c>
      <c r="AC143" s="2" t="s">
        <v>3070</v>
      </c>
      <c r="AD143" s="2" t="s">
        <v>3070</v>
      </c>
      <c r="AE143" s="2" t="s">
        <v>3070</v>
      </c>
      <c r="AF143" s="2" t="s">
        <v>3070</v>
      </c>
      <c r="AG143" s="2" t="s">
        <v>3070</v>
      </c>
    </row>
    <row r="144" spans="1:33" s="2" customFormat="1" x14ac:dyDescent="0.25">
      <c r="A144" s="2">
        <v>335311</v>
      </c>
      <c r="B144" s="2" t="s">
        <v>1156</v>
      </c>
      <c r="C144" s="2" t="s">
        <v>321</v>
      </c>
      <c r="D144" s="2" t="s">
        <v>231</v>
      </c>
      <c r="E144" s="2" t="s">
        <v>78</v>
      </c>
      <c r="H144" s="2" t="s">
        <v>17</v>
      </c>
      <c r="I144" s="2" t="s">
        <v>109</v>
      </c>
      <c r="AA144" s="2" t="s">
        <v>3070</v>
      </c>
      <c r="AB144" s="2" t="s">
        <v>3070</v>
      </c>
      <c r="AC144" s="2" t="s">
        <v>3070</v>
      </c>
      <c r="AD144" s="2" t="s">
        <v>3070</v>
      </c>
      <c r="AE144" s="2" t="s">
        <v>3070</v>
      </c>
      <c r="AF144" s="2" t="s">
        <v>3070</v>
      </c>
      <c r="AG144" s="2" t="s">
        <v>3070</v>
      </c>
    </row>
    <row r="145" spans="1:33" s="2" customFormat="1" x14ac:dyDescent="0.25">
      <c r="A145" s="2">
        <v>335315</v>
      </c>
      <c r="B145" s="2" t="s">
        <v>1157</v>
      </c>
      <c r="C145" s="2" t="s">
        <v>259</v>
      </c>
      <c r="D145" s="2" t="s">
        <v>387</v>
      </c>
      <c r="E145" s="2" t="s">
        <v>78</v>
      </c>
      <c r="H145" s="2" t="s">
        <v>17</v>
      </c>
      <c r="I145" s="2" t="s">
        <v>109</v>
      </c>
      <c r="AA145" s="2" t="s">
        <v>3070</v>
      </c>
      <c r="AB145" s="2" t="s">
        <v>3070</v>
      </c>
      <c r="AC145" s="2" t="s">
        <v>3070</v>
      </c>
      <c r="AD145" s="2" t="s">
        <v>3070</v>
      </c>
      <c r="AE145" s="2" t="s">
        <v>3070</v>
      </c>
      <c r="AF145" s="2" t="s">
        <v>3070</v>
      </c>
      <c r="AG145" s="2" t="s">
        <v>3070</v>
      </c>
    </row>
    <row r="146" spans="1:33" s="2" customFormat="1" x14ac:dyDescent="0.25">
      <c r="A146" s="2">
        <v>335318</v>
      </c>
      <c r="B146" s="2" t="s">
        <v>1897</v>
      </c>
      <c r="C146" s="2" t="s">
        <v>377</v>
      </c>
      <c r="D146" s="2" t="s">
        <v>483</v>
      </c>
      <c r="E146" s="2" t="s">
        <v>78</v>
      </c>
      <c r="H146" s="2" t="s">
        <v>17</v>
      </c>
      <c r="I146" s="2" t="s">
        <v>109</v>
      </c>
      <c r="AA146" s="2" t="s">
        <v>3070</v>
      </c>
      <c r="AB146" s="2" t="s">
        <v>3070</v>
      </c>
      <c r="AC146" s="2" t="s">
        <v>3070</v>
      </c>
      <c r="AD146" s="2" t="s">
        <v>3070</v>
      </c>
      <c r="AE146" s="2" t="s">
        <v>3070</v>
      </c>
      <c r="AF146" s="2" t="s">
        <v>3070</v>
      </c>
      <c r="AG146" s="2" t="s">
        <v>3070</v>
      </c>
    </row>
    <row r="147" spans="1:33" s="2" customFormat="1" x14ac:dyDescent="0.25">
      <c r="A147" s="2">
        <v>335319</v>
      </c>
      <c r="B147" s="2" t="s">
        <v>1158</v>
      </c>
      <c r="C147" s="2" t="s">
        <v>261</v>
      </c>
      <c r="D147" s="2" t="s">
        <v>421</v>
      </c>
      <c r="E147" s="2" t="s">
        <v>78</v>
      </c>
      <c r="H147" s="2" t="s">
        <v>17</v>
      </c>
      <c r="I147" s="2" t="s">
        <v>109</v>
      </c>
      <c r="AA147" s="2" t="s">
        <v>3070</v>
      </c>
      <c r="AB147" s="2" t="s">
        <v>3070</v>
      </c>
      <c r="AC147" s="2" t="s">
        <v>3070</v>
      </c>
      <c r="AD147" s="2" t="s">
        <v>3070</v>
      </c>
      <c r="AE147" s="2" t="s">
        <v>3070</v>
      </c>
      <c r="AF147" s="2" t="s">
        <v>3070</v>
      </c>
      <c r="AG147" s="2" t="s">
        <v>3070</v>
      </c>
    </row>
    <row r="148" spans="1:33" s="2" customFormat="1" x14ac:dyDescent="0.25">
      <c r="A148" s="2">
        <v>335321</v>
      </c>
      <c r="B148" s="2" t="s">
        <v>2072</v>
      </c>
      <c r="C148" s="2" t="s">
        <v>255</v>
      </c>
      <c r="D148" s="2" t="s">
        <v>665</v>
      </c>
      <c r="E148" s="2" t="s">
        <v>78</v>
      </c>
      <c r="H148" s="2" t="s">
        <v>17</v>
      </c>
      <c r="I148" s="2" t="s">
        <v>109</v>
      </c>
      <c r="AA148" s="2" t="s">
        <v>3070</v>
      </c>
      <c r="AB148" s="2" t="s">
        <v>3070</v>
      </c>
      <c r="AC148" s="2" t="s">
        <v>3070</v>
      </c>
      <c r="AD148" s="2" t="s">
        <v>3070</v>
      </c>
      <c r="AE148" s="2" t="s">
        <v>3070</v>
      </c>
      <c r="AF148" s="2" t="s">
        <v>3070</v>
      </c>
      <c r="AG148" s="2" t="s">
        <v>3070</v>
      </c>
    </row>
    <row r="149" spans="1:33" s="2" customFormat="1" x14ac:dyDescent="0.25">
      <c r="A149" s="2">
        <v>335322</v>
      </c>
      <c r="B149" s="2" t="s">
        <v>1809</v>
      </c>
      <c r="C149" s="2" t="s">
        <v>462</v>
      </c>
      <c r="D149" s="2" t="s">
        <v>1200</v>
      </c>
      <c r="E149" s="2" t="s">
        <v>78</v>
      </c>
      <c r="H149" s="2" t="s">
        <v>17</v>
      </c>
      <c r="I149" s="2" t="s">
        <v>109</v>
      </c>
      <c r="AA149" s="2" t="s">
        <v>3070</v>
      </c>
      <c r="AB149" s="2" t="s">
        <v>3070</v>
      </c>
      <c r="AC149" s="2" t="s">
        <v>3070</v>
      </c>
      <c r="AD149" s="2" t="s">
        <v>3070</v>
      </c>
      <c r="AE149" s="2" t="s">
        <v>3070</v>
      </c>
      <c r="AF149" s="2" t="s">
        <v>3070</v>
      </c>
      <c r="AG149" s="2" t="s">
        <v>3070</v>
      </c>
    </row>
    <row r="150" spans="1:33" s="2" customFormat="1" x14ac:dyDescent="0.25">
      <c r="A150" s="2">
        <v>335325</v>
      </c>
      <c r="B150" s="2" t="s">
        <v>1159</v>
      </c>
      <c r="C150" s="2" t="s">
        <v>261</v>
      </c>
      <c r="D150" s="2" t="s">
        <v>926</v>
      </c>
      <c r="E150" s="2" t="s">
        <v>78</v>
      </c>
      <c r="H150" s="2" t="s">
        <v>17</v>
      </c>
      <c r="I150" s="2" t="s">
        <v>109</v>
      </c>
      <c r="AA150" s="2" t="s">
        <v>3070</v>
      </c>
      <c r="AB150" s="2" t="s">
        <v>3070</v>
      </c>
      <c r="AC150" s="2" t="s">
        <v>3070</v>
      </c>
      <c r="AD150" s="2" t="s">
        <v>3070</v>
      </c>
      <c r="AE150" s="2" t="s">
        <v>3070</v>
      </c>
      <c r="AF150" s="2" t="s">
        <v>3070</v>
      </c>
      <c r="AG150" s="2" t="s">
        <v>3070</v>
      </c>
    </row>
    <row r="151" spans="1:33" s="2" customFormat="1" x14ac:dyDescent="0.25">
      <c r="A151" s="2">
        <v>335330</v>
      </c>
      <c r="B151" s="2" t="s">
        <v>2080</v>
      </c>
      <c r="C151" s="2" t="s">
        <v>398</v>
      </c>
      <c r="D151" s="2" t="s">
        <v>402</v>
      </c>
      <c r="E151" s="2" t="s">
        <v>78</v>
      </c>
      <c r="F151" s="2">
        <v>32874</v>
      </c>
      <c r="G151" s="2" t="s">
        <v>71</v>
      </c>
      <c r="H151" s="2" t="s">
        <v>17</v>
      </c>
      <c r="I151" s="2" t="s">
        <v>109</v>
      </c>
      <c r="J151" s="2" t="s">
        <v>15</v>
      </c>
      <c r="L151" s="2" t="s">
        <v>71</v>
      </c>
      <c r="AE151" s="2" t="s">
        <v>3070</v>
      </c>
      <c r="AF151" s="2" t="s">
        <v>3070</v>
      </c>
      <c r="AG151" s="2" t="s">
        <v>3070</v>
      </c>
    </row>
    <row r="152" spans="1:33" s="2" customFormat="1" x14ac:dyDescent="0.25">
      <c r="A152" s="2">
        <v>335333</v>
      </c>
      <c r="B152" s="2" t="s">
        <v>1873</v>
      </c>
      <c r="C152" s="2" t="s">
        <v>955</v>
      </c>
      <c r="D152" s="2" t="s">
        <v>649</v>
      </c>
      <c r="E152" s="2" t="s">
        <v>78</v>
      </c>
      <c r="H152" s="2" t="s">
        <v>17</v>
      </c>
      <c r="I152" s="2" t="s">
        <v>109</v>
      </c>
      <c r="AA152" s="2" t="s">
        <v>3070</v>
      </c>
      <c r="AB152" s="2" t="s">
        <v>3070</v>
      </c>
      <c r="AC152" s="2" t="s">
        <v>3070</v>
      </c>
      <c r="AD152" s="2" t="s">
        <v>3070</v>
      </c>
      <c r="AE152" s="2" t="s">
        <v>3070</v>
      </c>
      <c r="AF152" s="2" t="s">
        <v>3070</v>
      </c>
      <c r="AG152" s="2" t="s">
        <v>3070</v>
      </c>
    </row>
    <row r="153" spans="1:33" s="2" customFormat="1" x14ac:dyDescent="0.25">
      <c r="A153" s="2">
        <v>335335</v>
      </c>
      <c r="B153" s="2" t="s">
        <v>1160</v>
      </c>
      <c r="C153" s="2" t="s">
        <v>1161</v>
      </c>
      <c r="D153" s="2" t="s">
        <v>721</v>
      </c>
      <c r="E153" s="2" t="s">
        <v>78</v>
      </c>
      <c r="H153" s="2" t="s">
        <v>17</v>
      </c>
      <c r="I153" s="2" t="s">
        <v>109</v>
      </c>
      <c r="AA153" s="2" t="s">
        <v>3070</v>
      </c>
      <c r="AB153" s="2" t="s">
        <v>3070</v>
      </c>
      <c r="AC153" s="2" t="s">
        <v>3070</v>
      </c>
      <c r="AD153" s="2" t="s">
        <v>3070</v>
      </c>
      <c r="AE153" s="2" t="s">
        <v>3070</v>
      </c>
      <c r="AF153" s="2" t="s">
        <v>3070</v>
      </c>
      <c r="AG153" s="2" t="s">
        <v>3070</v>
      </c>
    </row>
    <row r="154" spans="1:33" s="2" customFormat="1" x14ac:dyDescent="0.25">
      <c r="A154" s="2">
        <v>335336</v>
      </c>
      <c r="B154" s="2" t="s">
        <v>2263</v>
      </c>
      <c r="C154" s="2" t="s">
        <v>246</v>
      </c>
      <c r="D154" s="2" t="s">
        <v>2264</v>
      </c>
      <c r="E154" s="2" t="s">
        <v>78</v>
      </c>
      <c r="H154" s="2" t="s">
        <v>17</v>
      </c>
      <c r="I154" s="2" t="s">
        <v>109</v>
      </c>
      <c r="AA154" s="2" t="s">
        <v>3070</v>
      </c>
      <c r="AB154" s="2" t="s">
        <v>3070</v>
      </c>
      <c r="AC154" s="2" t="s">
        <v>3070</v>
      </c>
      <c r="AD154" s="2" t="s">
        <v>3070</v>
      </c>
      <c r="AE154" s="2" t="s">
        <v>3070</v>
      </c>
      <c r="AF154" s="2" t="s">
        <v>3070</v>
      </c>
      <c r="AG154" s="2" t="s">
        <v>3070</v>
      </c>
    </row>
    <row r="155" spans="1:33" s="2" customFormat="1" x14ac:dyDescent="0.25">
      <c r="A155" s="2">
        <v>335339</v>
      </c>
      <c r="B155" s="2" t="s">
        <v>1162</v>
      </c>
      <c r="C155" s="2" t="s">
        <v>230</v>
      </c>
      <c r="D155" s="2" t="s">
        <v>1163</v>
      </c>
      <c r="E155" s="2" t="s">
        <v>78</v>
      </c>
      <c r="H155" s="2" t="s">
        <v>17</v>
      </c>
      <c r="I155" s="2" t="s">
        <v>109</v>
      </c>
      <c r="AA155" s="2" t="s">
        <v>3070</v>
      </c>
      <c r="AB155" s="2" t="s">
        <v>3070</v>
      </c>
      <c r="AC155" s="2" t="s">
        <v>3070</v>
      </c>
      <c r="AD155" s="2" t="s">
        <v>3070</v>
      </c>
      <c r="AE155" s="2" t="s">
        <v>3070</v>
      </c>
      <c r="AF155" s="2" t="s">
        <v>3070</v>
      </c>
      <c r="AG155" s="2" t="s">
        <v>3070</v>
      </c>
    </row>
    <row r="156" spans="1:33" s="2" customFormat="1" x14ac:dyDescent="0.25">
      <c r="A156" s="2">
        <v>335343</v>
      </c>
      <c r="B156" s="2" t="s">
        <v>1164</v>
      </c>
      <c r="C156" s="2" t="s">
        <v>898</v>
      </c>
      <c r="D156" s="2" t="s">
        <v>1165</v>
      </c>
      <c r="E156" s="2" t="s">
        <v>78</v>
      </c>
      <c r="H156" s="2" t="s">
        <v>17</v>
      </c>
      <c r="I156" s="2" t="s">
        <v>109</v>
      </c>
      <c r="AA156" s="2" t="s">
        <v>3070</v>
      </c>
      <c r="AB156" s="2" t="s">
        <v>3070</v>
      </c>
      <c r="AC156" s="2" t="s">
        <v>3070</v>
      </c>
      <c r="AD156" s="2" t="s">
        <v>3070</v>
      </c>
      <c r="AE156" s="2" t="s">
        <v>3070</v>
      </c>
      <c r="AF156" s="2" t="s">
        <v>3070</v>
      </c>
      <c r="AG156" s="2" t="s">
        <v>3070</v>
      </c>
    </row>
    <row r="157" spans="1:33" s="2" customFormat="1" x14ac:dyDescent="0.25">
      <c r="A157" s="2">
        <v>335347</v>
      </c>
      <c r="B157" s="2" t="s">
        <v>1166</v>
      </c>
      <c r="C157" s="2" t="s">
        <v>1063</v>
      </c>
      <c r="D157" s="2" t="s">
        <v>1064</v>
      </c>
      <c r="E157" s="2" t="s">
        <v>78</v>
      </c>
      <c r="H157" s="2" t="s">
        <v>17</v>
      </c>
      <c r="I157" s="2" t="s">
        <v>109</v>
      </c>
      <c r="AA157" s="2" t="s">
        <v>3070</v>
      </c>
      <c r="AB157" s="2" t="s">
        <v>3070</v>
      </c>
      <c r="AC157" s="2" t="s">
        <v>3070</v>
      </c>
      <c r="AD157" s="2" t="s">
        <v>3070</v>
      </c>
      <c r="AE157" s="2" t="s">
        <v>3070</v>
      </c>
      <c r="AF157" s="2" t="s">
        <v>3070</v>
      </c>
      <c r="AG157" s="2" t="s">
        <v>3070</v>
      </c>
    </row>
    <row r="158" spans="1:33" s="2" customFormat="1" x14ac:dyDescent="0.25">
      <c r="A158" s="2">
        <v>335349</v>
      </c>
      <c r="B158" s="2" t="s">
        <v>1810</v>
      </c>
      <c r="C158" s="2" t="s">
        <v>1811</v>
      </c>
      <c r="D158" s="2" t="s">
        <v>1812</v>
      </c>
      <c r="E158" s="2" t="s">
        <v>78</v>
      </c>
      <c r="H158" s="2" t="s">
        <v>17</v>
      </c>
      <c r="I158" s="2" t="s">
        <v>109</v>
      </c>
      <c r="AA158" s="2" t="s">
        <v>3070</v>
      </c>
      <c r="AB158" s="2" t="s">
        <v>3070</v>
      </c>
      <c r="AC158" s="2" t="s">
        <v>3070</v>
      </c>
      <c r="AD158" s="2" t="s">
        <v>3070</v>
      </c>
      <c r="AE158" s="2" t="s">
        <v>3070</v>
      </c>
      <c r="AF158" s="2" t="s">
        <v>3070</v>
      </c>
      <c r="AG158" s="2" t="s">
        <v>3070</v>
      </c>
    </row>
    <row r="159" spans="1:33" s="2" customFormat="1" x14ac:dyDescent="0.25">
      <c r="A159" s="2">
        <v>335352</v>
      </c>
      <c r="B159" s="2" t="s">
        <v>1167</v>
      </c>
      <c r="C159" s="2" t="s">
        <v>246</v>
      </c>
      <c r="D159" s="2" t="s">
        <v>306</v>
      </c>
      <c r="E159" s="2" t="s">
        <v>78</v>
      </c>
      <c r="H159" s="2" t="s">
        <v>17</v>
      </c>
      <c r="I159" s="2" t="s">
        <v>109</v>
      </c>
      <c r="AA159" s="2" t="s">
        <v>3070</v>
      </c>
      <c r="AB159" s="2" t="s">
        <v>3070</v>
      </c>
      <c r="AC159" s="2" t="s">
        <v>3070</v>
      </c>
      <c r="AD159" s="2" t="s">
        <v>3070</v>
      </c>
      <c r="AE159" s="2" t="s">
        <v>3070</v>
      </c>
      <c r="AF159" s="2" t="s">
        <v>3070</v>
      </c>
      <c r="AG159" s="2" t="s">
        <v>3070</v>
      </c>
    </row>
    <row r="160" spans="1:33" s="2" customFormat="1" x14ac:dyDescent="0.25">
      <c r="A160" s="2">
        <v>335353</v>
      </c>
      <c r="B160" s="2" t="s">
        <v>1168</v>
      </c>
      <c r="C160" s="2" t="s">
        <v>759</v>
      </c>
      <c r="D160" s="2" t="s">
        <v>342</v>
      </c>
      <c r="E160" s="2" t="s">
        <v>78</v>
      </c>
      <c r="H160" s="2" t="s">
        <v>17</v>
      </c>
      <c r="I160" s="2" t="s">
        <v>109</v>
      </c>
      <c r="AA160" s="2" t="s">
        <v>3070</v>
      </c>
      <c r="AB160" s="2" t="s">
        <v>3070</v>
      </c>
      <c r="AC160" s="2" t="s">
        <v>3070</v>
      </c>
      <c r="AD160" s="2" t="s">
        <v>3070</v>
      </c>
      <c r="AE160" s="2" t="s">
        <v>3070</v>
      </c>
      <c r="AF160" s="2" t="s">
        <v>3070</v>
      </c>
      <c r="AG160" s="2" t="s">
        <v>3070</v>
      </c>
    </row>
    <row r="161" spans="1:33" s="2" customFormat="1" x14ac:dyDescent="0.25">
      <c r="A161" s="2">
        <v>335354</v>
      </c>
      <c r="B161" s="2" t="s">
        <v>1169</v>
      </c>
      <c r="C161" s="2" t="s">
        <v>326</v>
      </c>
      <c r="D161" s="2" t="s">
        <v>704</v>
      </c>
      <c r="E161" s="2" t="s">
        <v>78</v>
      </c>
      <c r="H161" s="2" t="s">
        <v>17</v>
      </c>
      <c r="I161" s="2" t="s">
        <v>109</v>
      </c>
      <c r="AA161" s="2" t="s">
        <v>3070</v>
      </c>
      <c r="AB161" s="2" t="s">
        <v>3070</v>
      </c>
      <c r="AC161" s="2" t="s">
        <v>3070</v>
      </c>
      <c r="AD161" s="2" t="s">
        <v>3070</v>
      </c>
      <c r="AE161" s="2" t="s">
        <v>3070</v>
      </c>
      <c r="AF161" s="2" t="s">
        <v>3070</v>
      </c>
      <c r="AG161" s="2" t="s">
        <v>3070</v>
      </c>
    </row>
    <row r="162" spans="1:33" s="2" customFormat="1" x14ac:dyDescent="0.25">
      <c r="A162" s="2">
        <v>335357</v>
      </c>
      <c r="B162" s="2" t="s">
        <v>1170</v>
      </c>
      <c r="C162" s="2" t="s">
        <v>230</v>
      </c>
      <c r="D162" s="2" t="s">
        <v>372</v>
      </c>
      <c r="E162" s="2" t="s">
        <v>78</v>
      </c>
      <c r="H162" s="2" t="s">
        <v>17</v>
      </c>
      <c r="I162" s="2" t="s">
        <v>109</v>
      </c>
      <c r="AA162" s="2" t="s">
        <v>3070</v>
      </c>
      <c r="AB162" s="2" t="s">
        <v>3070</v>
      </c>
      <c r="AC162" s="2" t="s">
        <v>3070</v>
      </c>
      <c r="AD162" s="2" t="s">
        <v>3070</v>
      </c>
      <c r="AE162" s="2" t="s">
        <v>3070</v>
      </c>
      <c r="AF162" s="2" t="s">
        <v>3070</v>
      </c>
      <c r="AG162" s="2" t="s">
        <v>3070</v>
      </c>
    </row>
    <row r="163" spans="1:33" s="2" customFormat="1" x14ac:dyDescent="0.25">
      <c r="A163" s="2">
        <v>335358</v>
      </c>
      <c r="B163" s="2" t="s">
        <v>2174</v>
      </c>
      <c r="C163" s="2" t="s">
        <v>459</v>
      </c>
      <c r="D163" s="2" t="s">
        <v>719</v>
      </c>
      <c r="E163" s="2" t="s">
        <v>78</v>
      </c>
      <c r="H163" s="2" t="s">
        <v>17</v>
      </c>
      <c r="I163" s="2" t="s">
        <v>109</v>
      </c>
      <c r="AA163" s="2" t="s">
        <v>3070</v>
      </c>
      <c r="AB163" s="2" t="s">
        <v>3070</v>
      </c>
      <c r="AC163" s="2" t="s">
        <v>3070</v>
      </c>
      <c r="AD163" s="2" t="s">
        <v>3070</v>
      </c>
      <c r="AE163" s="2" t="s">
        <v>3070</v>
      </c>
      <c r="AF163" s="2" t="s">
        <v>3070</v>
      </c>
      <c r="AG163" s="2" t="s">
        <v>3070</v>
      </c>
    </row>
    <row r="164" spans="1:33" s="2" customFormat="1" x14ac:dyDescent="0.25">
      <c r="A164" s="2">
        <v>335362</v>
      </c>
      <c r="B164" s="2" t="s">
        <v>1171</v>
      </c>
      <c r="C164" s="2" t="s">
        <v>1172</v>
      </c>
      <c r="D164" s="2" t="s">
        <v>357</v>
      </c>
      <c r="E164" s="2" t="s">
        <v>78</v>
      </c>
      <c r="H164" s="2" t="s">
        <v>17</v>
      </c>
      <c r="I164" s="2" t="s">
        <v>109</v>
      </c>
      <c r="AA164" s="2" t="s">
        <v>3070</v>
      </c>
      <c r="AB164" s="2" t="s">
        <v>3070</v>
      </c>
      <c r="AC164" s="2" t="s">
        <v>3070</v>
      </c>
      <c r="AD164" s="2" t="s">
        <v>3070</v>
      </c>
      <c r="AE164" s="2" t="s">
        <v>3070</v>
      </c>
      <c r="AF164" s="2" t="s">
        <v>3070</v>
      </c>
      <c r="AG164" s="2" t="s">
        <v>3070</v>
      </c>
    </row>
    <row r="165" spans="1:33" s="2" customFormat="1" x14ac:dyDescent="0.25">
      <c r="A165" s="2">
        <v>335366</v>
      </c>
      <c r="B165" s="2" t="s">
        <v>1173</v>
      </c>
      <c r="C165" s="2" t="s">
        <v>221</v>
      </c>
      <c r="D165" s="2" t="s">
        <v>244</v>
      </c>
      <c r="E165" s="2" t="s">
        <v>78</v>
      </c>
      <c r="H165" s="2" t="s">
        <v>17</v>
      </c>
      <c r="I165" s="2" t="s">
        <v>109</v>
      </c>
      <c r="AA165" s="2" t="s">
        <v>3070</v>
      </c>
      <c r="AB165" s="2" t="s">
        <v>3070</v>
      </c>
      <c r="AC165" s="2" t="s">
        <v>3070</v>
      </c>
      <c r="AD165" s="2" t="s">
        <v>3070</v>
      </c>
      <c r="AE165" s="2" t="s">
        <v>3070</v>
      </c>
      <c r="AF165" s="2" t="s">
        <v>3070</v>
      </c>
      <c r="AG165" s="2" t="s">
        <v>3070</v>
      </c>
    </row>
    <row r="166" spans="1:33" s="2" customFormat="1" x14ac:dyDescent="0.25">
      <c r="A166" s="2">
        <v>335368</v>
      </c>
      <c r="B166" s="2" t="s">
        <v>2156</v>
      </c>
      <c r="C166" s="2" t="s">
        <v>812</v>
      </c>
      <c r="D166" s="2" t="s">
        <v>273</v>
      </c>
      <c r="E166" s="2" t="s">
        <v>77</v>
      </c>
      <c r="H166" s="2" t="s">
        <v>17</v>
      </c>
      <c r="I166" s="2" t="s">
        <v>109</v>
      </c>
      <c r="AA166" s="2" t="s">
        <v>3070</v>
      </c>
      <c r="AB166" s="2" t="s">
        <v>3070</v>
      </c>
      <c r="AC166" s="2" t="s">
        <v>3070</v>
      </c>
      <c r="AD166" s="2" t="s">
        <v>3070</v>
      </c>
      <c r="AE166" s="2" t="s">
        <v>3070</v>
      </c>
      <c r="AF166" s="2" t="s">
        <v>3070</v>
      </c>
      <c r="AG166" s="2" t="s">
        <v>3070</v>
      </c>
    </row>
    <row r="167" spans="1:33" s="2" customFormat="1" x14ac:dyDescent="0.25">
      <c r="A167" s="2">
        <v>335369</v>
      </c>
      <c r="B167" s="2" t="s">
        <v>1813</v>
      </c>
      <c r="C167" s="2" t="s">
        <v>729</v>
      </c>
      <c r="D167" s="2" t="s">
        <v>1814</v>
      </c>
      <c r="E167" s="2" t="s">
        <v>77</v>
      </c>
      <c r="H167" s="2" t="s">
        <v>17</v>
      </c>
      <c r="I167" s="2" t="s">
        <v>109</v>
      </c>
      <c r="AA167" s="2" t="s">
        <v>3070</v>
      </c>
      <c r="AB167" s="2" t="s">
        <v>3070</v>
      </c>
      <c r="AC167" s="2" t="s">
        <v>3070</v>
      </c>
      <c r="AD167" s="2" t="s">
        <v>3070</v>
      </c>
      <c r="AE167" s="2" t="s">
        <v>3070</v>
      </c>
      <c r="AF167" s="2" t="s">
        <v>3070</v>
      </c>
      <c r="AG167" s="2" t="s">
        <v>3070</v>
      </c>
    </row>
    <row r="168" spans="1:33" s="2" customFormat="1" x14ac:dyDescent="0.25">
      <c r="A168" s="2">
        <v>335370</v>
      </c>
      <c r="B168" s="2" t="s">
        <v>1174</v>
      </c>
      <c r="C168" s="2" t="s">
        <v>814</v>
      </c>
      <c r="D168" s="2" t="s">
        <v>419</v>
      </c>
      <c r="E168" s="2" t="s">
        <v>77</v>
      </c>
      <c r="H168" s="2" t="s">
        <v>17</v>
      </c>
      <c r="I168" s="2" t="s">
        <v>109</v>
      </c>
      <c r="AA168" s="2" t="s">
        <v>3070</v>
      </c>
      <c r="AB168" s="2" t="s">
        <v>3070</v>
      </c>
      <c r="AC168" s="2" t="s">
        <v>3070</v>
      </c>
      <c r="AD168" s="2" t="s">
        <v>3070</v>
      </c>
      <c r="AE168" s="2" t="s">
        <v>3070</v>
      </c>
      <c r="AF168" s="2" t="s">
        <v>3070</v>
      </c>
      <c r="AG168" s="2" t="s">
        <v>3070</v>
      </c>
    </row>
    <row r="169" spans="1:33" s="2" customFormat="1" x14ac:dyDescent="0.25">
      <c r="A169" s="2">
        <v>335376</v>
      </c>
      <c r="B169" s="2" t="s">
        <v>2429</v>
      </c>
      <c r="C169" s="2" t="s">
        <v>428</v>
      </c>
      <c r="D169" s="2" t="s">
        <v>273</v>
      </c>
      <c r="E169" s="2" t="s">
        <v>77</v>
      </c>
      <c r="H169" s="2" t="s">
        <v>17</v>
      </c>
      <c r="I169" s="2" t="s">
        <v>109</v>
      </c>
      <c r="AA169" s="2" t="s">
        <v>3070</v>
      </c>
      <c r="AB169" s="2" t="s">
        <v>3070</v>
      </c>
      <c r="AC169" s="2" t="s">
        <v>3070</v>
      </c>
      <c r="AD169" s="2" t="s">
        <v>3070</v>
      </c>
      <c r="AE169" s="2" t="s">
        <v>3070</v>
      </c>
      <c r="AF169" s="2" t="s">
        <v>3070</v>
      </c>
      <c r="AG169" s="2" t="s">
        <v>3070</v>
      </c>
    </row>
    <row r="170" spans="1:33" s="2" customFormat="1" x14ac:dyDescent="0.25">
      <c r="A170" s="2">
        <v>335379</v>
      </c>
      <c r="B170" s="2" t="s">
        <v>1815</v>
      </c>
      <c r="C170" s="2" t="s">
        <v>246</v>
      </c>
      <c r="D170" s="2" t="s">
        <v>1816</v>
      </c>
      <c r="E170" s="2" t="s">
        <v>77</v>
      </c>
      <c r="H170" s="2" t="s">
        <v>17</v>
      </c>
      <c r="I170" s="2" t="s">
        <v>109</v>
      </c>
      <c r="AA170" s="2" t="s">
        <v>3070</v>
      </c>
      <c r="AB170" s="2" t="s">
        <v>3070</v>
      </c>
      <c r="AC170" s="2" t="s">
        <v>3070</v>
      </c>
      <c r="AD170" s="2" t="s">
        <v>3070</v>
      </c>
      <c r="AE170" s="2" t="s">
        <v>3070</v>
      </c>
      <c r="AF170" s="2" t="s">
        <v>3070</v>
      </c>
      <c r="AG170" s="2" t="s">
        <v>3070</v>
      </c>
    </row>
    <row r="171" spans="1:33" s="2" customFormat="1" x14ac:dyDescent="0.25">
      <c r="A171" s="2">
        <v>335383</v>
      </c>
      <c r="B171" s="2" t="s">
        <v>1175</v>
      </c>
      <c r="C171" s="2" t="s">
        <v>230</v>
      </c>
      <c r="D171" s="2" t="s">
        <v>663</v>
      </c>
      <c r="E171" s="2" t="s">
        <v>77</v>
      </c>
      <c r="H171" s="2" t="s">
        <v>17</v>
      </c>
      <c r="I171" s="2" t="s">
        <v>109</v>
      </c>
      <c r="AA171" s="2" t="s">
        <v>3070</v>
      </c>
      <c r="AB171" s="2" t="s">
        <v>3070</v>
      </c>
      <c r="AC171" s="2" t="s">
        <v>3070</v>
      </c>
      <c r="AD171" s="2" t="s">
        <v>3070</v>
      </c>
      <c r="AE171" s="2" t="s">
        <v>3070</v>
      </c>
      <c r="AF171" s="2" t="s">
        <v>3070</v>
      </c>
      <c r="AG171" s="2" t="s">
        <v>3070</v>
      </c>
    </row>
    <row r="172" spans="1:33" s="2" customFormat="1" x14ac:dyDescent="0.25">
      <c r="A172" s="2">
        <v>335385</v>
      </c>
      <c r="B172" s="2" t="s">
        <v>2318</v>
      </c>
      <c r="C172" s="2" t="s">
        <v>310</v>
      </c>
      <c r="D172" s="2" t="s">
        <v>339</v>
      </c>
      <c r="E172" s="2" t="s">
        <v>77</v>
      </c>
      <c r="H172" s="2" t="s">
        <v>17</v>
      </c>
      <c r="I172" s="2" t="s">
        <v>109</v>
      </c>
      <c r="AA172" s="2" t="s">
        <v>3070</v>
      </c>
      <c r="AB172" s="2" t="s">
        <v>3070</v>
      </c>
      <c r="AC172" s="2" t="s">
        <v>3070</v>
      </c>
      <c r="AD172" s="2" t="s">
        <v>3070</v>
      </c>
      <c r="AE172" s="2" t="s">
        <v>3070</v>
      </c>
      <c r="AF172" s="2" t="s">
        <v>3070</v>
      </c>
      <c r="AG172" s="2" t="s">
        <v>3070</v>
      </c>
    </row>
    <row r="173" spans="1:33" s="2" customFormat="1" x14ac:dyDescent="0.25">
      <c r="A173" s="2">
        <v>335386</v>
      </c>
      <c r="B173" s="2" t="s">
        <v>1176</v>
      </c>
      <c r="C173" s="2" t="s">
        <v>1177</v>
      </c>
      <c r="D173" s="2" t="s">
        <v>1178</v>
      </c>
      <c r="E173" s="2" t="s">
        <v>77</v>
      </c>
      <c r="H173" s="2" t="s">
        <v>17</v>
      </c>
      <c r="I173" s="2" t="s">
        <v>109</v>
      </c>
      <c r="AA173" s="2" t="s">
        <v>3070</v>
      </c>
      <c r="AB173" s="2" t="s">
        <v>3070</v>
      </c>
      <c r="AC173" s="2" t="s">
        <v>3070</v>
      </c>
      <c r="AD173" s="2" t="s">
        <v>3070</v>
      </c>
      <c r="AE173" s="2" t="s">
        <v>3070</v>
      </c>
      <c r="AF173" s="2" t="s">
        <v>3070</v>
      </c>
      <c r="AG173" s="2" t="s">
        <v>3070</v>
      </c>
    </row>
    <row r="174" spans="1:33" s="2" customFormat="1" x14ac:dyDescent="0.25">
      <c r="A174" s="2">
        <v>335387</v>
      </c>
      <c r="B174" s="2" t="s">
        <v>1898</v>
      </c>
      <c r="C174" s="2" t="s">
        <v>230</v>
      </c>
      <c r="D174" s="2" t="s">
        <v>211</v>
      </c>
      <c r="E174" s="2" t="s">
        <v>77</v>
      </c>
      <c r="H174" s="2" t="s">
        <v>17</v>
      </c>
      <c r="I174" s="2" t="s">
        <v>109</v>
      </c>
      <c r="AA174" s="2" t="s">
        <v>3070</v>
      </c>
      <c r="AB174" s="2" t="s">
        <v>3070</v>
      </c>
      <c r="AC174" s="2" t="s">
        <v>3070</v>
      </c>
      <c r="AD174" s="2" t="s">
        <v>3070</v>
      </c>
      <c r="AE174" s="2" t="s">
        <v>3070</v>
      </c>
      <c r="AF174" s="2" t="s">
        <v>3070</v>
      </c>
      <c r="AG174" s="2" t="s">
        <v>3070</v>
      </c>
    </row>
    <row r="175" spans="1:33" s="2" customFormat="1" x14ac:dyDescent="0.25">
      <c r="A175" s="2">
        <v>335388</v>
      </c>
      <c r="B175" s="2" t="s">
        <v>1916</v>
      </c>
      <c r="C175" s="2" t="s">
        <v>230</v>
      </c>
      <c r="D175" s="2" t="s">
        <v>1917</v>
      </c>
      <c r="E175" s="2" t="s">
        <v>77</v>
      </c>
      <c r="H175" s="2" t="s">
        <v>17</v>
      </c>
      <c r="I175" s="2" t="s">
        <v>109</v>
      </c>
      <c r="AA175" s="2" t="s">
        <v>3070</v>
      </c>
      <c r="AB175" s="2" t="s">
        <v>3070</v>
      </c>
      <c r="AC175" s="2" t="s">
        <v>3070</v>
      </c>
      <c r="AD175" s="2" t="s">
        <v>3070</v>
      </c>
      <c r="AE175" s="2" t="s">
        <v>3070</v>
      </c>
      <c r="AF175" s="2" t="s">
        <v>3070</v>
      </c>
      <c r="AG175" s="2" t="s">
        <v>3070</v>
      </c>
    </row>
    <row r="176" spans="1:33" s="2" customFormat="1" x14ac:dyDescent="0.25">
      <c r="A176" s="2">
        <v>335391</v>
      </c>
      <c r="B176" s="2" t="s">
        <v>1179</v>
      </c>
      <c r="C176" s="2" t="s">
        <v>246</v>
      </c>
      <c r="D176" s="2" t="s">
        <v>269</v>
      </c>
      <c r="E176" s="2" t="s">
        <v>77</v>
      </c>
      <c r="F176" s="2">
        <v>33615</v>
      </c>
      <c r="G176" s="2" t="s">
        <v>19</v>
      </c>
      <c r="H176" s="2" t="s">
        <v>17</v>
      </c>
      <c r="I176" s="2" t="s">
        <v>109</v>
      </c>
      <c r="AC176" s="2" t="s">
        <v>3070</v>
      </c>
      <c r="AD176" s="2" t="s">
        <v>3070</v>
      </c>
      <c r="AE176" s="2" t="s">
        <v>3070</v>
      </c>
      <c r="AF176" s="2" t="s">
        <v>3070</v>
      </c>
      <c r="AG176" s="2" t="s">
        <v>3070</v>
      </c>
    </row>
    <row r="177" spans="1:33" s="2" customFormat="1" x14ac:dyDescent="0.25">
      <c r="A177" s="2">
        <v>335395</v>
      </c>
      <c r="B177" s="2" t="s">
        <v>1180</v>
      </c>
      <c r="C177" s="2" t="s">
        <v>246</v>
      </c>
      <c r="D177" s="2" t="s">
        <v>1181</v>
      </c>
      <c r="E177" s="2" t="s">
        <v>77</v>
      </c>
      <c r="H177" s="2" t="s">
        <v>17</v>
      </c>
      <c r="I177" s="2" t="s">
        <v>109</v>
      </c>
      <c r="AA177" s="2" t="s">
        <v>3070</v>
      </c>
      <c r="AB177" s="2" t="s">
        <v>3070</v>
      </c>
      <c r="AC177" s="2" t="s">
        <v>3070</v>
      </c>
      <c r="AD177" s="2" t="s">
        <v>3070</v>
      </c>
      <c r="AE177" s="2" t="s">
        <v>3070</v>
      </c>
      <c r="AF177" s="2" t="s">
        <v>3070</v>
      </c>
      <c r="AG177" s="2" t="s">
        <v>3070</v>
      </c>
    </row>
    <row r="178" spans="1:33" s="2" customFormat="1" x14ac:dyDescent="0.25">
      <c r="A178" s="2">
        <v>335399</v>
      </c>
      <c r="B178" s="2" t="s">
        <v>1874</v>
      </c>
      <c r="C178" s="2" t="s">
        <v>234</v>
      </c>
      <c r="D178" s="2" t="s">
        <v>419</v>
      </c>
      <c r="E178" s="2" t="s">
        <v>77</v>
      </c>
      <c r="H178" s="2" t="s">
        <v>17</v>
      </c>
      <c r="I178" s="2" t="s">
        <v>109</v>
      </c>
      <c r="AA178" s="2" t="s">
        <v>3070</v>
      </c>
      <c r="AB178" s="2" t="s">
        <v>3070</v>
      </c>
      <c r="AC178" s="2" t="s">
        <v>3070</v>
      </c>
      <c r="AD178" s="2" t="s">
        <v>3070</v>
      </c>
      <c r="AE178" s="2" t="s">
        <v>3070</v>
      </c>
      <c r="AF178" s="2" t="s">
        <v>3070</v>
      </c>
      <c r="AG178" s="2" t="s">
        <v>3070</v>
      </c>
    </row>
    <row r="179" spans="1:33" s="2" customFormat="1" x14ac:dyDescent="0.25">
      <c r="A179" s="2">
        <v>335400</v>
      </c>
      <c r="B179" s="2" t="s">
        <v>1182</v>
      </c>
      <c r="C179" s="2" t="s">
        <v>246</v>
      </c>
      <c r="D179" s="2" t="s">
        <v>1183</v>
      </c>
      <c r="E179" s="2" t="s">
        <v>77</v>
      </c>
      <c r="H179" s="2" t="s">
        <v>17</v>
      </c>
      <c r="I179" s="2" t="s">
        <v>109</v>
      </c>
      <c r="AA179" s="2" t="s">
        <v>3070</v>
      </c>
      <c r="AB179" s="2" t="s">
        <v>3070</v>
      </c>
      <c r="AC179" s="2" t="s">
        <v>3070</v>
      </c>
      <c r="AD179" s="2" t="s">
        <v>3070</v>
      </c>
      <c r="AE179" s="2" t="s">
        <v>3070</v>
      </c>
      <c r="AF179" s="2" t="s">
        <v>3070</v>
      </c>
      <c r="AG179" s="2" t="s">
        <v>3070</v>
      </c>
    </row>
    <row r="180" spans="1:33" s="2" customFormat="1" x14ac:dyDescent="0.25">
      <c r="A180" s="2">
        <v>335404</v>
      </c>
      <c r="B180" s="2" t="s">
        <v>1817</v>
      </c>
      <c r="C180" s="2" t="s">
        <v>427</v>
      </c>
      <c r="D180" s="2" t="s">
        <v>1065</v>
      </c>
      <c r="E180" s="2" t="s">
        <v>77</v>
      </c>
      <c r="H180" s="2" t="s">
        <v>17</v>
      </c>
      <c r="I180" s="2" t="s">
        <v>109</v>
      </c>
      <c r="AA180" s="2" t="s">
        <v>3070</v>
      </c>
      <c r="AB180" s="2" t="s">
        <v>3070</v>
      </c>
      <c r="AC180" s="2" t="s">
        <v>3070</v>
      </c>
      <c r="AD180" s="2" t="s">
        <v>3070</v>
      </c>
      <c r="AE180" s="2" t="s">
        <v>3070</v>
      </c>
      <c r="AF180" s="2" t="s">
        <v>3070</v>
      </c>
      <c r="AG180" s="2" t="s">
        <v>3070</v>
      </c>
    </row>
    <row r="181" spans="1:33" s="2" customFormat="1" x14ac:dyDescent="0.25">
      <c r="A181" s="2">
        <v>335409</v>
      </c>
      <c r="B181" s="2" t="s">
        <v>1184</v>
      </c>
      <c r="C181" s="2" t="s">
        <v>904</v>
      </c>
      <c r="D181" s="2" t="s">
        <v>1071</v>
      </c>
      <c r="E181" s="2" t="s">
        <v>77</v>
      </c>
      <c r="H181" s="2" t="s">
        <v>17</v>
      </c>
      <c r="I181" s="2" t="s">
        <v>109</v>
      </c>
      <c r="AA181" s="2" t="s">
        <v>3070</v>
      </c>
      <c r="AB181" s="2" t="s">
        <v>3070</v>
      </c>
      <c r="AC181" s="2" t="s">
        <v>3070</v>
      </c>
      <c r="AD181" s="2" t="s">
        <v>3070</v>
      </c>
      <c r="AE181" s="2" t="s">
        <v>3070</v>
      </c>
      <c r="AF181" s="2" t="s">
        <v>3070</v>
      </c>
      <c r="AG181" s="2" t="s">
        <v>3070</v>
      </c>
    </row>
    <row r="182" spans="1:33" s="2" customFormat="1" x14ac:dyDescent="0.25">
      <c r="A182" s="2">
        <v>335411</v>
      </c>
      <c r="B182" s="2" t="s">
        <v>1185</v>
      </c>
      <c r="C182" s="2" t="s">
        <v>1186</v>
      </c>
      <c r="D182" s="2" t="s">
        <v>834</v>
      </c>
      <c r="E182" s="2" t="s">
        <v>77</v>
      </c>
      <c r="H182" s="2" t="s">
        <v>17</v>
      </c>
      <c r="I182" s="2" t="s">
        <v>109</v>
      </c>
      <c r="AA182" s="2" t="s">
        <v>3070</v>
      </c>
      <c r="AB182" s="2" t="s">
        <v>3070</v>
      </c>
      <c r="AC182" s="2" t="s">
        <v>3070</v>
      </c>
      <c r="AD182" s="2" t="s">
        <v>3070</v>
      </c>
      <c r="AE182" s="2" t="s">
        <v>3070</v>
      </c>
      <c r="AF182" s="2" t="s">
        <v>3070</v>
      </c>
      <c r="AG182" s="2" t="s">
        <v>3070</v>
      </c>
    </row>
    <row r="183" spans="1:33" s="2" customFormat="1" x14ac:dyDescent="0.25">
      <c r="A183" s="2">
        <v>335412</v>
      </c>
      <c r="B183" s="2" t="s">
        <v>1875</v>
      </c>
      <c r="C183" s="2" t="s">
        <v>474</v>
      </c>
      <c r="D183" s="2" t="s">
        <v>383</v>
      </c>
      <c r="E183" s="2" t="s">
        <v>77</v>
      </c>
      <c r="H183" s="2" t="s">
        <v>17</v>
      </c>
      <c r="I183" s="2" t="s">
        <v>109</v>
      </c>
      <c r="AA183" s="2" t="s">
        <v>3070</v>
      </c>
      <c r="AB183" s="2" t="s">
        <v>3070</v>
      </c>
      <c r="AC183" s="2" t="s">
        <v>3070</v>
      </c>
      <c r="AD183" s="2" t="s">
        <v>3070</v>
      </c>
      <c r="AE183" s="2" t="s">
        <v>3070</v>
      </c>
      <c r="AF183" s="2" t="s">
        <v>3070</v>
      </c>
      <c r="AG183" s="2" t="s">
        <v>3070</v>
      </c>
    </row>
    <row r="184" spans="1:33" s="2" customFormat="1" x14ac:dyDescent="0.25">
      <c r="A184" s="2">
        <v>335415</v>
      </c>
      <c r="B184" s="2" t="s">
        <v>1187</v>
      </c>
      <c r="C184" s="2" t="s">
        <v>333</v>
      </c>
      <c r="D184" s="2" t="s">
        <v>1188</v>
      </c>
      <c r="E184" s="2" t="s">
        <v>77</v>
      </c>
      <c r="H184" s="2" t="s">
        <v>17</v>
      </c>
      <c r="I184" s="2" t="s">
        <v>109</v>
      </c>
      <c r="AA184" s="2" t="s">
        <v>3070</v>
      </c>
      <c r="AB184" s="2" t="s">
        <v>3070</v>
      </c>
      <c r="AC184" s="2" t="s">
        <v>3070</v>
      </c>
      <c r="AD184" s="2" t="s">
        <v>3070</v>
      </c>
      <c r="AE184" s="2" t="s">
        <v>3070</v>
      </c>
      <c r="AF184" s="2" t="s">
        <v>3070</v>
      </c>
      <c r="AG184" s="2" t="s">
        <v>3070</v>
      </c>
    </row>
    <row r="185" spans="1:33" s="2" customFormat="1" x14ac:dyDescent="0.25">
      <c r="A185" s="2">
        <v>335417</v>
      </c>
      <c r="B185" s="2" t="s">
        <v>1899</v>
      </c>
      <c r="C185" s="2" t="s">
        <v>246</v>
      </c>
      <c r="D185" s="2" t="s">
        <v>1900</v>
      </c>
      <c r="E185" s="2" t="s">
        <v>77</v>
      </c>
      <c r="H185" s="2" t="s">
        <v>17</v>
      </c>
      <c r="I185" s="2" t="s">
        <v>109</v>
      </c>
      <c r="AA185" s="2" t="s">
        <v>3070</v>
      </c>
      <c r="AB185" s="2" t="s">
        <v>3070</v>
      </c>
      <c r="AC185" s="2" t="s">
        <v>3070</v>
      </c>
      <c r="AD185" s="2" t="s">
        <v>3070</v>
      </c>
      <c r="AE185" s="2" t="s">
        <v>3070</v>
      </c>
      <c r="AF185" s="2" t="s">
        <v>3070</v>
      </c>
      <c r="AG185" s="2" t="s">
        <v>3070</v>
      </c>
    </row>
    <row r="186" spans="1:33" s="2" customFormat="1" x14ac:dyDescent="0.25">
      <c r="A186" s="2">
        <v>335420</v>
      </c>
      <c r="B186" s="2" t="s">
        <v>1189</v>
      </c>
      <c r="C186" s="2" t="s">
        <v>574</v>
      </c>
      <c r="D186" s="2" t="s">
        <v>301</v>
      </c>
      <c r="E186" s="2" t="s">
        <v>77</v>
      </c>
      <c r="H186" s="2" t="s">
        <v>17</v>
      </c>
      <c r="I186" s="2" t="s">
        <v>109</v>
      </c>
      <c r="AA186" s="2" t="s">
        <v>3070</v>
      </c>
      <c r="AB186" s="2" t="s">
        <v>3070</v>
      </c>
      <c r="AC186" s="2" t="s">
        <v>3070</v>
      </c>
      <c r="AD186" s="2" t="s">
        <v>3070</v>
      </c>
      <c r="AE186" s="2" t="s">
        <v>3070</v>
      </c>
      <c r="AF186" s="2" t="s">
        <v>3070</v>
      </c>
      <c r="AG186" s="2" t="s">
        <v>3070</v>
      </c>
    </row>
    <row r="187" spans="1:33" s="2" customFormat="1" x14ac:dyDescent="0.25">
      <c r="A187" s="2">
        <v>335423</v>
      </c>
      <c r="B187" s="2" t="s">
        <v>2308</v>
      </c>
      <c r="C187" s="2" t="s">
        <v>250</v>
      </c>
      <c r="D187" s="2" t="s">
        <v>2309</v>
      </c>
      <c r="E187" s="2" t="s">
        <v>77</v>
      </c>
      <c r="H187" s="2" t="s">
        <v>17</v>
      </c>
      <c r="I187" s="2" t="s">
        <v>109</v>
      </c>
      <c r="AA187" s="2" t="s">
        <v>3070</v>
      </c>
      <c r="AB187" s="2" t="s">
        <v>3070</v>
      </c>
      <c r="AC187" s="2" t="s">
        <v>3070</v>
      </c>
      <c r="AD187" s="2" t="s">
        <v>3070</v>
      </c>
      <c r="AE187" s="2" t="s">
        <v>3070</v>
      </c>
      <c r="AF187" s="2" t="s">
        <v>3070</v>
      </c>
      <c r="AG187" s="2" t="s">
        <v>3070</v>
      </c>
    </row>
    <row r="188" spans="1:33" s="2" customFormat="1" x14ac:dyDescent="0.25">
      <c r="A188" s="2">
        <v>335425</v>
      </c>
      <c r="B188" s="2" t="s">
        <v>1190</v>
      </c>
      <c r="C188" s="2" t="s">
        <v>230</v>
      </c>
      <c r="D188" s="2" t="s">
        <v>704</v>
      </c>
      <c r="E188" s="2" t="s">
        <v>77</v>
      </c>
      <c r="H188" s="2" t="s">
        <v>17</v>
      </c>
      <c r="I188" s="2" t="s">
        <v>109</v>
      </c>
      <c r="AA188" s="2" t="s">
        <v>3070</v>
      </c>
      <c r="AB188" s="2" t="s">
        <v>3070</v>
      </c>
      <c r="AC188" s="2" t="s">
        <v>3070</v>
      </c>
      <c r="AD188" s="2" t="s">
        <v>3070</v>
      </c>
      <c r="AE188" s="2" t="s">
        <v>3070</v>
      </c>
      <c r="AF188" s="2" t="s">
        <v>3070</v>
      </c>
      <c r="AG188" s="2" t="s">
        <v>3070</v>
      </c>
    </row>
    <row r="189" spans="1:33" s="2" customFormat="1" x14ac:dyDescent="0.25">
      <c r="A189" s="2">
        <v>335426</v>
      </c>
      <c r="B189" s="2" t="s">
        <v>1191</v>
      </c>
      <c r="C189" s="2" t="s">
        <v>492</v>
      </c>
      <c r="D189" s="2" t="s">
        <v>263</v>
      </c>
      <c r="E189" s="2" t="s">
        <v>77</v>
      </c>
      <c r="H189" s="2" t="s">
        <v>17</v>
      </c>
      <c r="I189" s="2" t="s">
        <v>109</v>
      </c>
      <c r="AA189" s="2" t="s">
        <v>3070</v>
      </c>
      <c r="AB189" s="2" t="s">
        <v>3070</v>
      </c>
      <c r="AC189" s="2" t="s">
        <v>3070</v>
      </c>
      <c r="AD189" s="2" t="s">
        <v>3070</v>
      </c>
      <c r="AE189" s="2" t="s">
        <v>3070</v>
      </c>
      <c r="AF189" s="2" t="s">
        <v>3070</v>
      </c>
      <c r="AG189" s="2" t="s">
        <v>3070</v>
      </c>
    </row>
    <row r="190" spans="1:33" s="2" customFormat="1" x14ac:dyDescent="0.25">
      <c r="A190" s="2">
        <v>335427</v>
      </c>
      <c r="B190" s="2" t="s">
        <v>1192</v>
      </c>
      <c r="C190" s="2" t="s">
        <v>315</v>
      </c>
      <c r="D190" s="2" t="s">
        <v>365</v>
      </c>
      <c r="E190" s="2" t="s">
        <v>77</v>
      </c>
      <c r="H190" s="2" t="s">
        <v>17</v>
      </c>
      <c r="I190" s="2" t="s">
        <v>109</v>
      </c>
      <c r="AA190" s="2" t="s">
        <v>3070</v>
      </c>
      <c r="AB190" s="2" t="s">
        <v>3070</v>
      </c>
      <c r="AC190" s="2" t="s">
        <v>3070</v>
      </c>
      <c r="AD190" s="2" t="s">
        <v>3070</v>
      </c>
      <c r="AE190" s="2" t="s">
        <v>3070</v>
      </c>
      <c r="AF190" s="2" t="s">
        <v>3070</v>
      </c>
      <c r="AG190" s="2" t="s">
        <v>3070</v>
      </c>
    </row>
    <row r="191" spans="1:33" s="2" customFormat="1" x14ac:dyDescent="0.25">
      <c r="A191" s="2">
        <v>335428</v>
      </c>
      <c r="B191" s="2" t="s">
        <v>1901</v>
      </c>
      <c r="C191" s="2" t="s">
        <v>524</v>
      </c>
      <c r="D191" s="2" t="s">
        <v>1902</v>
      </c>
      <c r="E191" s="2" t="s">
        <v>77</v>
      </c>
      <c r="H191" s="2" t="s">
        <v>17</v>
      </c>
      <c r="I191" s="2" t="s">
        <v>109</v>
      </c>
      <c r="AA191" s="2" t="s">
        <v>3070</v>
      </c>
      <c r="AB191" s="2" t="s">
        <v>3070</v>
      </c>
      <c r="AC191" s="2" t="s">
        <v>3070</v>
      </c>
      <c r="AD191" s="2" t="s">
        <v>3070</v>
      </c>
      <c r="AE191" s="2" t="s">
        <v>3070</v>
      </c>
      <c r="AF191" s="2" t="s">
        <v>3070</v>
      </c>
      <c r="AG191" s="2" t="s">
        <v>3070</v>
      </c>
    </row>
    <row r="192" spans="1:33" s="2" customFormat="1" x14ac:dyDescent="0.25">
      <c r="A192" s="2">
        <v>335431</v>
      </c>
      <c r="B192" s="2" t="s">
        <v>1193</v>
      </c>
      <c r="C192" s="2" t="s">
        <v>722</v>
      </c>
      <c r="D192" s="2" t="s">
        <v>339</v>
      </c>
      <c r="E192" s="2" t="s">
        <v>77</v>
      </c>
      <c r="H192" s="2" t="s">
        <v>17</v>
      </c>
      <c r="I192" s="2" t="s">
        <v>109</v>
      </c>
      <c r="AA192" s="2" t="s">
        <v>3070</v>
      </c>
      <c r="AB192" s="2" t="s">
        <v>3070</v>
      </c>
      <c r="AC192" s="2" t="s">
        <v>3070</v>
      </c>
      <c r="AD192" s="2" t="s">
        <v>3070</v>
      </c>
      <c r="AE192" s="2" t="s">
        <v>3070</v>
      </c>
      <c r="AF192" s="2" t="s">
        <v>3070</v>
      </c>
      <c r="AG192" s="2" t="s">
        <v>3070</v>
      </c>
    </row>
    <row r="193" spans="1:33" s="2" customFormat="1" x14ac:dyDescent="0.25">
      <c r="A193" s="2">
        <v>335434</v>
      </c>
      <c r="B193" s="2" t="s">
        <v>1194</v>
      </c>
      <c r="C193" s="2" t="s">
        <v>349</v>
      </c>
      <c r="D193" s="2" t="s">
        <v>305</v>
      </c>
      <c r="E193" s="2" t="s">
        <v>77</v>
      </c>
      <c r="H193" s="2" t="s">
        <v>17</v>
      </c>
      <c r="I193" s="2" t="s">
        <v>109</v>
      </c>
      <c r="AA193" s="2" t="s">
        <v>3070</v>
      </c>
      <c r="AB193" s="2" t="s">
        <v>3070</v>
      </c>
      <c r="AC193" s="2" t="s">
        <v>3070</v>
      </c>
      <c r="AD193" s="2" t="s">
        <v>3070</v>
      </c>
      <c r="AE193" s="2" t="s">
        <v>3070</v>
      </c>
      <c r="AF193" s="2" t="s">
        <v>3070</v>
      </c>
      <c r="AG193" s="2" t="s">
        <v>3070</v>
      </c>
    </row>
    <row r="194" spans="1:33" s="2" customFormat="1" x14ac:dyDescent="0.25">
      <c r="A194" s="2">
        <v>335435</v>
      </c>
      <c r="B194" s="2" t="s">
        <v>2257</v>
      </c>
      <c r="C194" s="2" t="s">
        <v>360</v>
      </c>
      <c r="D194" s="2" t="s">
        <v>2258</v>
      </c>
      <c r="E194" s="2" t="s">
        <v>77</v>
      </c>
      <c r="F194" s="2">
        <v>32874</v>
      </c>
      <c r="G194" s="2" t="s">
        <v>31</v>
      </c>
      <c r="H194" s="2" t="s">
        <v>17</v>
      </c>
      <c r="I194" s="2" t="s">
        <v>109</v>
      </c>
      <c r="AB194" s="2" t="s">
        <v>3070</v>
      </c>
      <c r="AC194" s="2" t="s">
        <v>3070</v>
      </c>
      <c r="AD194" s="2" t="s">
        <v>3070</v>
      </c>
      <c r="AE194" s="2" t="s">
        <v>3070</v>
      </c>
      <c r="AF194" s="2" t="s">
        <v>3070</v>
      </c>
      <c r="AG194" s="2" t="s">
        <v>3070</v>
      </c>
    </row>
    <row r="195" spans="1:33" s="2" customFormat="1" x14ac:dyDescent="0.25">
      <c r="A195" s="2">
        <v>335437</v>
      </c>
      <c r="B195" s="2" t="s">
        <v>1195</v>
      </c>
      <c r="C195" s="2" t="s">
        <v>726</v>
      </c>
      <c r="D195" s="2" t="s">
        <v>389</v>
      </c>
      <c r="E195" s="2" t="s">
        <v>77</v>
      </c>
      <c r="H195" s="2" t="s">
        <v>17</v>
      </c>
      <c r="I195" s="2" t="s">
        <v>109</v>
      </c>
      <c r="AA195" s="2" t="s">
        <v>3070</v>
      </c>
      <c r="AB195" s="2" t="s">
        <v>3070</v>
      </c>
      <c r="AC195" s="2" t="s">
        <v>3070</v>
      </c>
      <c r="AD195" s="2" t="s">
        <v>3070</v>
      </c>
      <c r="AE195" s="2" t="s">
        <v>3070</v>
      </c>
      <c r="AF195" s="2" t="s">
        <v>3070</v>
      </c>
      <c r="AG195" s="2" t="s">
        <v>3070</v>
      </c>
    </row>
    <row r="196" spans="1:33" s="2" customFormat="1" x14ac:dyDescent="0.25">
      <c r="A196" s="2">
        <v>335438</v>
      </c>
      <c r="B196" s="2" t="s">
        <v>1196</v>
      </c>
      <c r="C196" s="2" t="s">
        <v>248</v>
      </c>
      <c r="D196" s="2" t="s">
        <v>233</v>
      </c>
      <c r="E196" s="2" t="s">
        <v>77</v>
      </c>
      <c r="H196" s="2" t="s">
        <v>17</v>
      </c>
      <c r="I196" s="2" t="s">
        <v>109</v>
      </c>
      <c r="AA196" s="2" t="s">
        <v>3070</v>
      </c>
      <c r="AB196" s="2" t="s">
        <v>3070</v>
      </c>
      <c r="AC196" s="2" t="s">
        <v>3070</v>
      </c>
      <c r="AD196" s="2" t="s">
        <v>3070</v>
      </c>
      <c r="AE196" s="2" t="s">
        <v>3070</v>
      </c>
      <c r="AF196" s="2" t="s">
        <v>3070</v>
      </c>
      <c r="AG196" s="2" t="s">
        <v>3070</v>
      </c>
    </row>
    <row r="197" spans="1:33" s="2" customFormat="1" x14ac:dyDescent="0.25">
      <c r="A197" s="2">
        <v>335439</v>
      </c>
      <c r="B197" s="2" t="s">
        <v>1197</v>
      </c>
      <c r="C197" s="2" t="s">
        <v>210</v>
      </c>
      <c r="D197" s="2" t="s">
        <v>280</v>
      </c>
      <c r="E197" s="2" t="s">
        <v>77</v>
      </c>
      <c r="H197" s="2" t="s">
        <v>17</v>
      </c>
      <c r="I197" s="2" t="s">
        <v>109</v>
      </c>
      <c r="AA197" s="2" t="s">
        <v>3070</v>
      </c>
      <c r="AB197" s="2" t="s">
        <v>3070</v>
      </c>
      <c r="AC197" s="2" t="s">
        <v>3070</v>
      </c>
      <c r="AD197" s="2" t="s">
        <v>3070</v>
      </c>
      <c r="AE197" s="2" t="s">
        <v>3070</v>
      </c>
      <c r="AF197" s="2" t="s">
        <v>3070</v>
      </c>
      <c r="AG197" s="2" t="s">
        <v>3070</v>
      </c>
    </row>
    <row r="198" spans="1:33" s="2" customFormat="1" x14ac:dyDescent="0.25">
      <c r="A198" s="2">
        <v>335443</v>
      </c>
      <c r="B198" s="2" t="s">
        <v>1818</v>
      </c>
      <c r="C198" s="2" t="s">
        <v>676</v>
      </c>
      <c r="D198" s="2" t="s">
        <v>267</v>
      </c>
      <c r="E198" s="2" t="s">
        <v>78</v>
      </c>
      <c r="H198" s="2" t="s">
        <v>17</v>
      </c>
      <c r="I198" s="2" t="s">
        <v>109</v>
      </c>
      <c r="AA198" s="2" t="s">
        <v>3070</v>
      </c>
      <c r="AB198" s="2" t="s">
        <v>3070</v>
      </c>
      <c r="AC198" s="2" t="s">
        <v>3070</v>
      </c>
      <c r="AD198" s="2" t="s">
        <v>3070</v>
      </c>
      <c r="AE198" s="2" t="s">
        <v>3070</v>
      </c>
      <c r="AF198" s="2" t="s">
        <v>3070</v>
      </c>
      <c r="AG198" s="2" t="s">
        <v>3070</v>
      </c>
    </row>
    <row r="199" spans="1:33" s="2" customFormat="1" x14ac:dyDescent="0.25">
      <c r="A199" s="2">
        <v>335447</v>
      </c>
      <c r="B199" s="2" t="s">
        <v>1198</v>
      </c>
      <c r="C199" s="2" t="s">
        <v>276</v>
      </c>
      <c r="D199" s="2" t="s">
        <v>833</v>
      </c>
      <c r="E199" s="2" t="s">
        <v>77</v>
      </c>
      <c r="H199" s="2" t="s">
        <v>17</v>
      </c>
      <c r="I199" s="2" t="s">
        <v>109</v>
      </c>
      <c r="AA199" s="2" t="s">
        <v>3070</v>
      </c>
      <c r="AB199" s="2" t="s">
        <v>3070</v>
      </c>
      <c r="AC199" s="2" t="s">
        <v>3070</v>
      </c>
      <c r="AD199" s="2" t="s">
        <v>3070</v>
      </c>
      <c r="AE199" s="2" t="s">
        <v>3070</v>
      </c>
      <c r="AF199" s="2" t="s">
        <v>3070</v>
      </c>
      <c r="AG199" s="2" t="s">
        <v>3070</v>
      </c>
    </row>
    <row r="200" spans="1:33" s="2" customFormat="1" x14ac:dyDescent="0.25">
      <c r="A200" s="2">
        <v>335450</v>
      </c>
      <c r="B200" s="2" t="s">
        <v>1199</v>
      </c>
      <c r="C200" s="2" t="s">
        <v>325</v>
      </c>
      <c r="D200" s="2" t="s">
        <v>1200</v>
      </c>
      <c r="E200" s="2" t="s">
        <v>77</v>
      </c>
      <c r="H200" s="2" t="s">
        <v>17</v>
      </c>
      <c r="I200" s="2" t="s">
        <v>109</v>
      </c>
      <c r="AA200" s="2" t="s">
        <v>3070</v>
      </c>
      <c r="AB200" s="2" t="s">
        <v>3070</v>
      </c>
      <c r="AC200" s="2" t="s">
        <v>3070</v>
      </c>
      <c r="AD200" s="2" t="s">
        <v>3070</v>
      </c>
      <c r="AE200" s="2" t="s">
        <v>3070</v>
      </c>
      <c r="AF200" s="2" t="s">
        <v>3070</v>
      </c>
      <c r="AG200" s="2" t="s">
        <v>3070</v>
      </c>
    </row>
    <row r="201" spans="1:33" s="2" customFormat="1" x14ac:dyDescent="0.25">
      <c r="A201" s="2">
        <v>335452</v>
      </c>
      <c r="B201" s="2" t="s">
        <v>2183</v>
      </c>
      <c r="C201" s="2" t="s">
        <v>230</v>
      </c>
      <c r="D201" s="2" t="s">
        <v>280</v>
      </c>
      <c r="E201" s="2" t="s">
        <v>77</v>
      </c>
      <c r="H201" s="2" t="s">
        <v>17</v>
      </c>
      <c r="I201" s="2" t="s">
        <v>109</v>
      </c>
      <c r="AA201" s="2" t="s">
        <v>3070</v>
      </c>
      <c r="AB201" s="2" t="s">
        <v>3070</v>
      </c>
      <c r="AC201" s="2" t="s">
        <v>3070</v>
      </c>
      <c r="AD201" s="2" t="s">
        <v>3070</v>
      </c>
      <c r="AE201" s="2" t="s">
        <v>3070</v>
      </c>
      <c r="AF201" s="2" t="s">
        <v>3070</v>
      </c>
      <c r="AG201" s="2" t="s">
        <v>3070</v>
      </c>
    </row>
    <row r="202" spans="1:33" s="2" customFormat="1" x14ac:dyDescent="0.25">
      <c r="A202" s="2">
        <v>335454</v>
      </c>
      <c r="B202" s="2" t="s">
        <v>2276</v>
      </c>
      <c r="C202" s="2" t="s">
        <v>378</v>
      </c>
      <c r="D202" s="2" t="s">
        <v>546</v>
      </c>
      <c r="E202" s="2" t="s">
        <v>77</v>
      </c>
      <c r="H202" s="2" t="s">
        <v>17</v>
      </c>
      <c r="I202" s="2" t="s">
        <v>109</v>
      </c>
      <c r="AA202" s="2" t="s">
        <v>3070</v>
      </c>
      <c r="AB202" s="2" t="s">
        <v>3070</v>
      </c>
      <c r="AC202" s="2" t="s">
        <v>3070</v>
      </c>
      <c r="AD202" s="2" t="s">
        <v>3070</v>
      </c>
      <c r="AE202" s="2" t="s">
        <v>3070</v>
      </c>
      <c r="AF202" s="2" t="s">
        <v>3070</v>
      </c>
      <c r="AG202" s="2" t="s">
        <v>3070</v>
      </c>
    </row>
    <row r="203" spans="1:33" s="2" customFormat="1" x14ac:dyDescent="0.25">
      <c r="A203" s="2">
        <v>335459</v>
      </c>
      <c r="B203" s="2" t="s">
        <v>2164</v>
      </c>
      <c r="C203" s="2" t="s">
        <v>817</v>
      </c>
      <c r="D203" s="2" t="s">
        <v>214</v>
      </c>
      <c r="E203" s="2" t="s">
        <v>77</v>
      </c>
      <c r="H203" s="2" t="s">
        <v>17</v>
      </c>
      <c r="I203" s="2" t="s">
        <v>109</v>
      </c>
      <c r="AA203" s="2" t="s">
        <v>3070</v>
      </c>
      <c r="AB203" s="2" t="s">
        <v>3070</v>
      </c>
      <c r="AC203" s="2" t="s">
        <v>3070</v>
      </c>
      <c r="AD203" s="2" t="s">
        <v>3070</v>
      </c>
      <c r="AE203" s="2" t="s">
        <v>3070</v>
      </c>
      <c r="AF203" s="2" t="s">
        <v>3070</v>
      </c>
      <c r="AG203" s="2" t="s">
        <v>3070</v>
      </c>
    </row>
    <row r="204" spans="1:33" s="2" customFormat="1" x14ac:dyDescent="0.25">
      <c r="A204" s="2">
        <v>335462</v>
      </c>
      <c r="B204" s="2" t="s">
        <v>1903</v>
      </c>
      <c r="C204" s="2" t="s">
        <v>758</v>
      </c>
      <c r="D204" s="2" t="s">
        <v>300</v>
      </c>
      <c r="E204" s="2" t="s">
        <v>78</v>
      </c>
      <c r="H204" s="2" t="s">
        <v>17</v>
      </c>
      <c r="I204" s="2" t="s">
        <v>109</v>
      </c>
      <c r="AA204" s="2" t="s">
        <v>3070</v>
      </c>
      <c r="AB204" s="2" t="s">
        <v>3070</v>
      </c>
      <c r="AC204" s="2" t="s">
        <v>3070</v>
      </c>
      <c r="AD204" s="2" t="s">
        <v>3070</v>
      </c>
      <c r="AE204" s="2" t="s">
        <v>3070</v>
      </c>
      <c r="AF204" s="2" t="s">
        <v>3070</v>
      </c>
      <c r="AG204" s="2" t="s">
        <v>3070</v>
      </c>
    </row>
    <row r="205" spans="1:33" s="2" customFormat="1" x14ac:dyDescent="0.25">
      <c r="A205" s="2">
        <v>335463</v>
      </c>
      <c r="B205" s="2" t="s">
        <v>1201</v>
      </c>
      <c r="C205" s="2" t="s">
        <v>230</v>
      </c>
      <c r="D205" s="2" t="s">
        <v>421</v>
      </c>
      <c r="E205" s="2" t="s">
        <v>78</v>
      </c>
      <c r="F205" s="2">
        <v>34908</v>
      </c>
      <c r="G205" s="2" t="s">
        <v>19</v>
      </c>
      <c r="H205" s="2" t="s">
        <v>17</v>
      </c>
      <c r="I205" s="2" t="s">
        <v>109</v>
      </c>
      <c r="AB205" s="2" t="s">
        <v>3070</v>
      </c>
      <c r="AC205" s="2" t="s">
        <v>3070</v>
      </c>
      <c r="AD205" s="2" t="s">
        <v>3070</v>
      </c>
      <c r="AE205" s="2" t="s">
        <v>3070</v>
      </c>
      <c r="AF205" s="2" t="s">
        <v>3070</v>
      </c>
      <c r="AG205" s="2" t="s">
        <v>3070</v>
      </c>
    </row>
    <row r="206" spans="1:33" s="2" customFormat="1" x14ac:dyDescent="0.25">
      <c r="A206" s="2">
        <v>335485</v>
      </c>
      <c r="B206" s="2" t="s">
        <v>1819</v>
      </c>
      <c r="C206" s="2" t="s">
        <v>1820</v>
      </c>
      <c r="D206" s="2" t="s">
        <v>886</v>
      </c>
      <c r="E206" s="2" t="s">
        <v>78</v>
      </c>
      <c r="H206" s="2" t="s">
        <v>17</v>
      </c>
      <c r="I206" s="2" t="s">
        <v>109</v>
      </c>
      <c r="AA206" s="2" t="s">
        <v>3070</v>
      </c>
      <c r="AB206" s="2" t="s">
        <v>3070</v>
      </c>
      <c r="AC206" s="2" t="s">
        <v>3070</v>
      </c>
      <c r="AD206" s="2" t="s">
        <v>3070</v>
      </c>
      <c r="AE206" s="2" t="s">
        <v>3070</v>
      </c>
      <c r="AF206" s="2" t="s">
        <v>3070</v>
      </c>
      <c r="AG206" s="2" t="s">
        <v>3070</v>
      </c>
    </row>
    <row r="207" spans="1:33" s="2" customFormat="1" x14ac:dyDescent="0.25">
      <c r="A207" s="2">
        <v>335486</v>
      </c>
      <c r="B207" s="2" t="s">
        <v>2083</v>
      </c>
      <c r="C207" s="2" t="s">
        <v>315</v>
      </c>
      <c r="D207" s="2" t="s">
        <v>350</v>
      </c>
      <c r="E207" s="2" t="s">
        <v>78</v>
      </c>
      <c r="H207" s="2" t="s">
        <v>17</v>
      </c>
      <c r="I207" s="2" t="s">
        <v>109</v>
      </c>
      <c r="AB207" s="2" t="s">
        <v>3070</v>
      </c>
      <c r="AC207" s="2" t="s">
        <v>3070</v>
      </c>
      <c r="AD207" s="2" t="s">
        <v>3070</v>
      </c>
      <c r="AE207" s="2" t="s">
        <v>3070</v>
      </c>
      <c r="AF207" s="2" t="s">
        <v>3070</v>
      </c>
      <c r="AG207" s="2" t="s">
        <v>3070</v>
      </c>
    </row>
    <row r="208" spans="1:33" s="2" customFormat="1" x14ac:dyDescent="0.25">
      <c r="A208" s="2">
        <v>335489</v>
      </c>
      <c r="B208" s="2" t="s">
        <v>1202</v>
      </c>
      <c r="C208" s="2" t="s">
        <v>261</v>
      </c>
      <c r="D208" s="2" t="s">
        <v>241</v>
      </c>
      <c r="E208" s="2" t="s">
        <v>78</v>
      </c>
      <c r="H208" s="2" t="s">
        <v>17</v>
      </c>
      <c r="I208" s="2" t="s">
        <v>109</v>
      </c>
      <c r="AA208" s="2" t="s">
        <v>3070</v>
      </c>
      <c r="AB208" s="2" t="s">
        <v>3070</v>
      </c>
      <c r="AC208" s="2" t="s">
        <v>3070</v>
      </c>
      <c r="AD208" s="2" t="s">
        <v>3070</v>
      </c>
      <c r="AE208" s="2" t="s">
        <v>3070</v>
      </c>
      <c r="AF208" s="2" t="s">
        <v>3070</v>
      </c>
      <c r="AG208" s="2" t="s">
        <v>3070</v>
      </c>
    </row>
    <row r="209" spans="1:33" s="2" customFormat="1" x14ac:dyDescent="0.25">
      <c r="A209" s="2">
        <v>335490</v>
      </c>
      <c r="B209" s="2" t="s">
        <v>1821</v>
      </c>
      <c r="C209" s="2" t="s">
        <v>469</v>
      </c>
      <c r="D209" s="2" t="s">
        <v>306</v>
      </c>
      <c r="E209" s="2" t="s">
        <v>78</v>
      </c>
      <c r="H209" s="2" t="s">
        <v>17</v>
      </c>
      <c r="I209" s="2" t="s">
        <v>109</v>
      </c>
      <c r="AA209" s="2" t="s">
        <v>3070</v>
      </c>
      <c r="AB209" s="2" t="s">
        <v>3070</v>
      </c>
      <c r="AC209" s="2" t="s">
        <v>3070</v>
      </c>
      <c r="AD209" s="2" t="s">
        <v>3070</v>
      </c>
      <c r="AE209" s="2" t="s">
        <v>3070</v>
      </c>
      <c r="AF209" s="2" t="s">
        <v>3070</v>
      </c>
      <c r="AG209" s="2" t="s">
        <v>3070</v>
      </c>
    </row>
    <row r="210" spans="1:33" s="2" customFormat="1" x14ac:dyDescent="0.25">
      <c r="A210" s="2">
        <v>335494</v>
      </c>
      <c r="B210" s="2" t="s">
        <v>2055</v>
      </c>
      <c r="C210" s="2" t="s">
        <v>2056</v>
      </c>
      <c r="D210" s="2" t="s">
        <v>410</v>
      </c>
      <c r="E210" s="2" t="s">
        <v>78</v>
      </c>
      <c r="H210" s="2" t="s">
        <v>17</v>
      </c>
      <c r="I210" s="2" t="s">
        <v>109</v>
      </c>
      <c r="AA210" s="2" t="s">
        <v>3070</v>
      </c>
      <c r="AB210" s="2" t="s">
        <v>3070</v>
      </c>
      <c r="AC210" s="2" t="s">
        <v>3070</v>
      </c>
      <c r="AD210" s="2" t="s">
        <v>3070</v>
      </c>
      <c r="AE210" s="2" t="s">
        <v>3070</v>
      </c>
      <c r="AF210" s="2" t="s">
        <v>3070</v>
      </c>
      <c r="AG210" s="2" t="s">
        <v>3070</v>
      </c>
    </row>
    <row r="211" spans="1:33" s="2" customFormat="1" x14ac:dyDescent="0.25">
      <c r="A211" s="2">
        <v>335496</v>
      </c>
      <c r="B211" s="2" t="s">
        <v>2057</v>
      </c>
      <c r="C211" s="2" t="s">
        <v>343</v>
      </c>
      <c r="D211" s="2" t="s">
        <v>819</v>
      </c>
      <c r="E211" s="2" t="s">
        <v>78</v>
      </c>
      <c r="H211" s="2" t="s">
        <v>17</v>
      </c>
      <c r="I211" s="2" t="s">
        <v>109</v>
      </c>
      <c r="AA211" s="2" t="s">
        <v>3070</v>
      </c>
      <c r="AB211" s="2" t="s">
        <v>3070</v>
      </c>
      <c r="AC211" s="2" t="s">
        <v>3070</v>
      </c>
      <c r="AD211" s="2" t="s">
        <v>3070</v>
      </c>
      <c r="AE211" s="2" t="s">
        <v>3070</v>
      </c>
      <c r="AF211" s="2" t="s">
        <v>3070</v>
      </c>
      <c r="AG211" s="2" t="s">
        <v>3070</v>
      </c>
    </row>
    <row r="212" spans="1:33" s="2" customFormat="1" x14ac:dyDescent="0.25">
      <c r="A212" s="2">
        <v>335503</v>
      </c>
      <c r="B212" s="2" t="s">
        <v>1203</v>
      </c>
      <c r="C212" s="2" t="s">
        <v>1204</v>
      </c>
      <c r="D212" s="2" t="s">
        <v>1205</v>
      </c>
      <c r="E212" s="2" t="s">
        <v>78</v>
      </c>
      <c r="H212" s="2" t="s">
        <v>17</v>
      </c>
      <c r="I212" s="2" t="s">
        <v>109</v>
      </c>
      <c r="AA212" s="2" t="s">
        <v>3070</v>
      </c>
      <c r="AB212" s="2" t="s">
        <v>3070</v>
      </c>
      <c r="AC212" s="2" t="s">
        <v>3070</v>
      </c>
      <c r="AD212" s="2" t="s">
        <v>3070</v>
      </c>
      <c r="AE212" s="2" t="s">
        <v>3070</v>
      </c>
      <c r="AF212" s="2" t="s">
        <v>3070</v>
      </c>
      <c r="AG212" s="2" t="s">
        <v>3070</v>
      </c>
    </row>
    <row r="213" spans="1:33" s="2" customFormat="1" x14ac:dyDescent="0.25">
      <c r="A213" s="2">
        <v>335507</v>
      </c>
      <c r="B213" s="2" t="s">
        <v>1206</v>
      </c>
      <c r="C213" s="2" t="s">
        <v>1207</v>
      </c>
      <c r="D213" s="2" t="s">
        <v>1208</v>
      </c>
      <c r="E213" s="2" t="s">
        <v>78</v>
      </c>
      <c r="F213" s="2">
        <v>31607</v>
      </c>
      <c r="G213" s="2" t="s">
        <v>437</v>
      </c>
      <c r="H213" s="2" t="s">
        <v>17</v>
      </c>
      <c r="I213" s="2" t="s">
        <v>109</v>
      </c>
      <c r="AD213" s="2" t="s">
        <v>3070</v>
      </c>
      <c r="AE213" s="2" t="s">
        <v>3070</v>
      </c>
      <c r="AF213" s="2" t="s">
        <v>3070</v>
      </c>
      <c r="AG213" s="2" t="s">
        <v>3070</v>
      </c>
    </row>
    <row r="214" spans="1:33" s="2" customFormat="1" x14ac:dyDescent="0.25">
      <c r="A214" s="2">
        <v>335511</v>
      </c>
      <c r="B214" s="2" t="s">
        <v>1209</v>
      </c>
      <c r="C214" s="2" t="s">
        <v>310</v>
      </c>
      <c r="D214" s="2" t="s">
        <v>461</v>
      </c>
      <c r="E214" s="2" t="s">
        <v>78</v>
      </c>
      <c r="H214" s="2" t="s">
        <v>17</v>
      </c>
      <c r="I214" s="2" t="s">
        <v>109</v>
      </c>
      <c r="AA214" s="2" t="s">
        <v>3070</v>
      </c>
      <c r="AB214" s="2" t="s">
        <v>3070</v>
      </c>
      <c r="AC214" s="2" t="s">
        <v>3070</v>
      </c>
      <c r="AD214" s="2" t="s">
        <v>3070</v>
      </c>
      <c r="AE214" s="2" t="s">
        <v>3070</v>
      </c>
      <c r="AF214" s="2" t="s">
        <v>3070</v>
      </c>
      <c r="AG214" s="2" t="s">
        <v>3070</v>
      </c>
    </row>
    <row r="215" spans="1:33" s="2" customFormat="1" x14ac:dyDescent="0.25">
      <c r="A215" s="2">
        <v>335521</v>
      </c>
      <c r="B215" s="2" t="s">
        <v>1210</v>
      </c>
      <c r="C215" s="2" t="s">
        <v>1211</v>
      </c>
      <c r="D215" s="2" t="s">
        <v>1212</v>
      </c>
      <c r="E215" s="2" t="s">
        <v>78</v>
      </c>
      <c r="H215" s="2" t="s">
        <v>17</v>
      </c>
      <c r="I215" s="2" t="s">
        <v>109</v>
      </c>
      <c r="AA215" s="2" t="s">
        <v>3070</v>
      </c>
      <c r="AB215" s="2" t="s">
        <v>3070</v>
      </c>
      <c r="AC215" s="2" t="s">
        <v>3070</v>
      </c>
      <c r="AD215" s="2" t="s">
        <v>3070</v>
      </c>
      <c r="AE215" s="2" t="s">
        <v>3070</v>
      </c>
      <c r="AF215" s="2" t="s">
        <v>3070</v>
      </c>
      <c r="AG215" s="2" t="s">
        <v>3070</v>
      </c>
    </row>
    <row r="216" spans="1:33" s="2" customFormat="1" x14ac:dyDescent="0.25">
      <c r="A216" s="2">
        <v>335522</v>
      </c>
      <c r="B216" s="2" t="s">
        <v>1904</v>
      </c>
      <c r="C216" s="2" t="s">
        <v>310</v>
      </c>
      <c r="D216" s="2" t="s">
        <v>739</v>
      </c>
      <c r="E216" s="2" t="s">
        <v>78</v>
      </c>
      <c r="H216" s="2" t="s">
        <v>17</v>
      </c>
      <c r="I216" s="2" t="s">
        <v>109</v>
      </c>
      <c r="AA216" s="2" t="s">
        <v>3070</v>
      </c>
      <c r="AB216" s="2" t="s">
        <v>3070</v>
      </c>
      <c r="AC216" s="2" t="s">
        <v>3070</v>
      </c>
      <c r="AD216" s="2" t="s">
        <v>3070</v>
      </c>
      <c r="AE216" s="2" t="s">
        <v>3070</v>
      </c>
      <c r="AF216" s="2" t="s">
        <v>3070</v>
      </c>
      <c r="AG216" s="2" t="s">
        <v>3070</v>
      </c>
    </row>
    <row r="217" spans="1:33" s="2" customFormat="1" x14ac:dyDescent="0.25">
      <c r="A217" s="2">
        <v>335524</v>
      </c>
      <c r="B217" s="2" t="s">
        <v>2319</v>
      </c>
      <c r="C217" s="2" t="s">
        <v>250</v>
      </c>
      <c r="D217" s="2" t="s">
        <v>519</v>
      </c>
      <c r="E217" s="2" t="s">
        <v>78</v>
      </c>
      <c r="H217" s="2" t="s">
        <v>17</v>
      </c>
      <c r="I217" s="2" t="s">
        <v>109</v>
      </c>
      <c r="AA217" s="2" t="s">
        <v>3070</v>
      </c>
      <c r="AB217" s="2" t="s">
        <v>3070</v>
      </c>
      <c r="AC217" s="2" t="s">
        <v>3070</v>
      </c>
      <c r="AD217" s="2" t="s">
        <v>3070</v>
      </c>
      <c r="AE217" s="2" t="s">
        <v>3070</v>
      </c>
      <c r="AF217" s="2" t="s">
        <v>3070</v>
      </c>
      <c r="AG217" s="2" t="s">
        <v>3070</v>
      </c>
    </row>
    <row r="218" spans="1:33" s="2" customFormat="1" x14ac:dyDescent="0.25">
      <c r="A218" s="2">
        <v>335534</v>
      </c>
      <c r="B218" s="2" t="s">
        <v>1213</v>
      </c>
      <c r="C218" s="2" t="s">
        <v>230</v>
      </c>
      <c r="D218" s="2" t="s">
        <v>272</v>
      </c>
      <c r="E218" s="2" t="s">
        <v>78</v>
      </c>
      <c r="H218" s="2" t="s">
        <v>17</v>
      </c>
      <c r="I218" s="2" t="s">
        <v>109</v>
      </c>
      <c r="AA218" s="2" t="s">
        <v>3070</v>
      </c>
      <c r="AB218" s="2" t="s">
        <v>3070</v>
      </c>
      <c r="AC218" s="2" t="s">
        <v>3070</v>
      </c>
      <c r="AD218" s="2" t="s">
        <v>3070</v>
      </c>
      <c r="AE218" s="2" t="s">
        <v>3070</v>
      </c>
      <c r="AF218" s="2" t="s">
        <v>3070</v>
      </c>
      <c r="AG218" s="2" t="s">
        <v>3070</v>
      </c>
    </row>
    <row r="219" spans="1:33" s="2" customFormat="1" x14ac:dyDescent="0.25">
      <c r="A219" s="2">
        <v>335537</v>
      </c>
      <c r="B219" s="2" t="s">
        <v>2162</v>
      </c>
      <c r="C219" s="2" t="s">
        <v>600</v>
      </c>
      <c r="D219" s="2" t="s">
        <v>555</v>
      </c>
      <c r="E219" s="2" t="s">
        <v>78</v>
      </c>
      <c r="F219" s="2">
        <v>32923</v>
      </c>
      <c r="G219" s="2" t="s">
        <v>19</v>
      </c>
      <c r="H219" s="2" t="s">
        <v>17</v>
      </c>
      <c r="I219" s="2" t="s">
        <v>109</v>
      </c>
      <c r="J219" s="2" t="s">
        <v>1044</v>
      </c>
      <c r="L219" s="2" t="s">
        <v>19</v>
      </c>
      <c r="AF219" s="2" t="s">
        <v>3070</v>
      </c>
      <c r="AG219" s="2" t="s">
        <v>3070</v>
      </c>
    </row>
    <row r="220" spans="1:33" s="2" customFormat="1" x14ac:dyDescent="0.25">
      <c r="A220" s="2">
        <v>335548</v>
      </c>
      <c r="B220" s="2" t="s">
        <v>1905</v>
      </c>
      <c r="C220" s="2" t="s">
        <v>329</v>
      </c>
      <c r="D220" s="2" t="s">
        <v>483</v>
      </c>
      <c r="E220" s="2" t="s">
        <v>78</v>
      </c>
      <c r="H220" s="2" t="s">
        <v>17</v>
      </c>
      <c r="I220" s="2" t="s">
        <v>109</v>
      </c>
      <c r="AA220" s="2" t="s">
        <v>3070</v>
      </c>
      <c r="AB220" s="2" t="s">
        <v>3070</v>
      </c>
      <c r="AC220" s="2" t="s">
        <v>3070</v>
      </c>
      <c r="AD220" s="2" t="s">
        <v>3070</v>
      </c>
      <c r="AE220" s="2" t="s">
        <v>3070</v>
      </c>
      <c r="AF220" s="2" t="s">
        <v>3070</v>
      </c>
      <c r="AG220" s="2" t="s">
        <v>3070</v>
      </c>
    </row>
    <row r="221" spans="1:33" s="2" customFormat="1" x14ac:dyDescent="0.25">
      <c r="A221" s="2">
        <v>335549</v>
      </c>
      <c r="B221" s="2" t="s">
        <v>1214</v>
      </c>
      <c r="C221" s="2" t="s">
        <v>1081</v>
      </c>
      <c r="D221" s="2" t="s">
        <v>222</v>
      </c>
      <c r="E221" s="2" t="s">
        <v>78</v>
      </c>
      <c r="H221" s="2" t="s">
        <v>17</v>
      </c>
      <c r="I221" s="2" t="s">
        <v>109</v>
      </c>
      <c r="AA221" s="2" t="s">
        <v>3070</v>
      </c>
      <c r="AB221" s="2" t="s">
        <v>3070</v>
      </c>
      <c r="AC221" s="2" t="s">
        <v>3070</v>
      </c>
      <c r="AD221" s="2" t="s">
        <v>3070</v>
      </c>
      <c r="AE221" s="2" t="s">
        <v>3070</v>
      </c>
      <c r="AF221" s="2" t="s">
        <v>3070</v>
      </c>
      <c r="AG221" s="2" t="s">
        <v>3070</v>
      </c>
    </row>
    <row r="222" spans="1:33" s="2" customFormat="1" x14ac:dyDescent="0.25">
      <c r="A222" s="2">
        <v>335550</v>
      </c>
      <c r="B222" s="2" t="s">
        <v>2073</v>
      </c>
      <c r="C222" s="2" t="s">
        <v>459</v>
      </c>
      <c r="D222" s="2" t="s">
        <v>486</v>
      </c>
      <c r="E222" s="2" t="s">
        <v>77</v>
      </c>
      <c r="H222" s="2" t="s">
        <v>17</v>
      </c>
      <c r="I222" s="2" t="s">
        <v>109</v>
      </c>
      <c r="AC222" s="2" t="s">
        <v>3070</v>
      </c>
      <c r="AD222" s="2" t="s">
        <v>3070</v>
      </c>
      <c r="AE222" s="2" t="s">
        <v>3070</v>
      </c>
      <c r="AF222" s="2" t="s">
        <v>3070</v>
      </c>
      <c r="AG222" s="2" t="s">
        <v>3070</v>
      </c>
    </row>
    <row r="223" spans="1:33" s="2" customFormat="1" x14ac:dyDescent="0.25">
      <c r="A223" s="2">
        <v>335551</v>
      </c>
      <c r="B223" s="2" t="s">
        <v>1215</v>
      </c>
      <c r="C223" s="2" t="s">
        <v>565</v>
      </c>
      <c r="D223" s="2" t="s">
        <v>233</v>
      </c>
      <c r="E223" s="2" t="s">
        <v>78</v>
      </c>
      <c r="H223" s="2" t="s">
        <v>17</v>
      </c>
      <c r="I223" s="2" t="s">
        <v>109</v>
      </c>
      <c r="AA223" s="2" t="s">
        <v>3070</v>
      </c>
      <c r="AB223" s="2" t="s">
        <v>3070</v>
      </c>
      <c r="AC223" s="2" t="s">
        <v>3070</v>
      </c>
      <c r="AD223" s="2" t="s">
        <v>3070</v>
      </c>
      <c r="AE223" s="2" t="s">
        <v>3070</v>
      </c>
      <c r="AF223" s="2" t="s">
        <v>3070</v>
      </c>
      <c r="AG223" s="2" t="s">
        <v>3070</v>
      </c>
    </row>
    <row r="224" spans="1:33" s="2" customFormat="1" x14ac:dyDescent="0.25">
      <c r="A224" s="2">
        <v>335554</v>
      </c>
      <c r="B224" s="2" t="s">
        <v>1216</v>
      </c>
      <c r="C224" s="2" t="s">
        <v>1217</v>
      </c>
      <c r="D224" s="2" t="s">
        <v>589</v>
      </c>
      <c r="E224" s="2" t="s">
        <v>78</v>
      </c>
      <c r="H224" s="2" t="s">
        <v>17</v>
      </c>
      <c r="I224" s="2" t="s">
        <v>109</v>
      </c>
      <c r="AA224" s="2" t="s">
        <v>3070</v>
      </c>
      <c r="AB224" s="2" t="s">
        <v>3070</v>
      </c>
      <c r="AC224" s="2" t="s">
        <v>3070</v>
      </c>
      <c r="AD224" s="2" t="s">
        <v>3070</v>
      </c>
      <c r="AE224" s="2" t="s">
        <v>3070</v>
      </c>
      <c r="AF224" s="2" t="s">
        <v>3070</v>
      </c>
      <c r="AG224" s="2" t="s">
        <v>3070</v>
      </c>
    </row>
    <row r="225" spans="1:33" s="2" customFormat="1" x14ac:dyDescent="0.25">
      <c r="A225" s="2">
        <v>335555</v>
      </c>
      <c r="B225" s="2" t="s">
        <v>1218</v>
      </c>
      <c r="C225" s="2" t="s">
        <v>246</v>
      </c>
      <c r="D225" s="2" t="s">
        <v>314</v>
      </c>
      <c r="E225" s="2" t="s">
        <v>78</v>
      </c>
      <c r="H225" s="2" t="s">
        <v>17</v>
      </c>
      <c r="I225" s="2" t="s">
        <v>109</v>
      </c>
      <c r="AA225" s="2" t="s">
        <v>3070</v>
      </c>
      <c r="AB225" s="2" t="s">
        <v>3070</v>
      </c>
      <c r="AC225" s="2" t="s">
        <v>3070</v>
      </c>
      <c r="AD225" s="2" t="s">
        <v>3070</v>
      </c>
      <c r="AE225" s="2" t="s">
        <v>3070</v>
      </c>
      <c r="AF225" s="2" t="s">
        <v>3070</v>
      </c>
      <c r="AG225" s="2" t="s">
        <v>3070</v>
      </c>
    </row>
    <row r="226" spans="1:33" s="2" customFormat="1" x14ac:dyDescent="0.25">
      <c r="A226" s="2">
        <v>335558</v>
      </c>
      <c r="B226" s="2" t="s">
        <v>1219</v>
      </c>
      <c r="C226" s="2" t="s">
        <v>310</v>
      </c>
      <c r="D226" s="2" t="s">
        <v>1220</v>
      </c>
      <c r="E226" s="2" t="s">
        <v>78</v>
      </c>
      <c r="H226" s="2" t="s">
        <v>17</v>
      </c>
      <c r="I226" s="2" t="s">
        <v>109</v>
      </c>
      <c r="AA226" s="2" t="s">
        <v>3070</v>
      </c>
      <c r="AB226" s="2" t="s">
        <v>3070</v>
      </c>
      <c r="AC226" s="2" t="s">
        <v>3070</v>
      </c>
      <c r="AD226" s="2" t="s">
        <v>3070</v>
      </c>
      <c r="AE226" s="2" t="s">
        <v>3070</v>
      </c>
      <c r="AF226" s="2" t="s">
        <v>3070</v>
      </c>
      <c r="AG226" s="2" t="s">
        <v>3070</v>
      </c>
    </row>
    <row r="227" spans="1:33" s="2" customFormat="1" x14ac:dyDescent="0.25">
      <c r="A227" s="2">
        <v>335559</v>
      </c>
      <c r="B227" s="2" t="s">
        <v>1823</v>
      </c>
      <c r="C227" s="2" t="s">
        <v>230</v>
      </c>
      <c r="D227" s="2" t="s">
        <v>1824</v>
      </c>
      <c r="E227" s="2" t="s">
        <v>78</v>
      </c>
      <c r="H227" s="2" t="s">
        <v>17</v>
      </c>
      <c r="I227" s="2" t="s">
        <v>109</v>
      </c>
      <c r="AA227" s="2" t="s">
        <v>3070</v>
      </c>
      <c r="AB227" s="2" t="s">
        <v>3070</v>
      </c>
      <c r="AC227" s="2" t="s">
        <v>3070</v>
      </c>
      <c r="AD227" s="2" t="s">
        <v>3070</v>
      </c>
      <c r="AE227" s="2" t="s">
        <v>3070</v>
      </c>
      <c r="AF227" s="2" t="s">
        <v>3070</v>
      </c>
      <c r="AG227" s="2" t="s">
        <v>3070</v>
      </c>
    </row>
    <row r="228" spans="1:33" s="2" customFormat="1" x14ac:dyDescent="0.25">
      <c r="A228" s="2">
        <v>335560</v>
      </c>
      <c r="B228" s="2" t="s">
        <v>2850</v>
      </c>
      <c r="C228" s="2" t="s">
        <v>250</v>
      </c>
      <c r="D228" s="2" t="s">
        <v>269</v>
      </c>
      <c r="E228" s="2" t="s">
        <v>78</v>
      </c>
      <c r="F228" s="2">
        <v>35431</v>
      </c>
      <c r="G228" s="2" t="s">
        <v>2851</v>
      </c>
      <c r="H228" s="2" t="s">
        <v>17</v>
      </c>
      <c r="I228" s="2" t="s">
        <v>109</v>
      </c>
      <c r="J228" s="2" t="s">
        <v>1044</v>
      </c>
      <c r="L228" s="2" t="s">
        <v>74</v>
      </c>
    </row>
    <row r="229" spans="1:33" s="2" customFormat="1" x14ac:dyDescent="0.25">
      <c r="A229" s="2">
        <v>335561</v>
      </c>
      <c r="B229" s="2" t="s">
        <v>1221</v>
      </c>
      <c r="C229" s="2" t="s">
        <v>1222</v>
      </c>
      <c r="D229" s="2" t="s">
        <v>634</v>
      </c>
      <c r="E229" s="2" t="s">
        <v>78</v>
      </c>
      <c r="F229" s="2">
        <v>31086</v>
      </c>
      <c r="G229" s="2" t="s">
        <v>212</v>
      </c>
      <c r="H229" s="2" t="s">
        <v>17</v>
      </c>
      <c r="I229" s="2" t="s">
        <v>109</v>
      </c>
      <c r="J229" s="2" t="s">
        <v>1044</v>
      </c>
      <c r="L229" s="2" t="s">
        <v>56</v>
      </c>
      <c r="AE229" s="2" t="s">
        <v>3070</v>
      </c>
      <c r="AF229" s="2" t="s">
        <v>3070</v>
      </c>
      <c r="AG229" s="2" t="s">
        <v>3070</v>
      </c>
    </row>
    <row r="230" spans="1:33" s="2" customFormat="1" x14ac:dyDescent="0.25">
      <c r="A230" s="2">
        <v>335566</v>
      </c>
      <c r="B230" s="2" t="s">
        <v>1223</v>
      </c>
      <c r="C230" s="2" t="s">
        <v>325</v>
      </c>
      <c r="D230" s="2" t="s">
        <v>283</v>
      </c>
      <c r="E230" s="2" t="s">
        <v>78</v>
      </c>
      <c r="H230" s="2" t="s">
        <v>17</v>
      </c>
      <c r="I230" s="2" t="s">
        <v>109</v>
      </c>
      <c r="AA230" s="2" t="s">
        <v>3070</v>
      </c>
      <c r="AB230" s="2" t="s">
        <v>3070</v>
      </c>
      <c r="AC230" s="2" t="s">
        <v>3070</v>
      </c>
      <c r="AD230" s="2" t="s">
        <v>3070</v>
      </c>
      <c r="AE230" s="2" t="s">
        <v>3070</v>
      </c>
      <c r="AF230" s="2" t="s">
        <v>3070</v>
      </c>
      <c r="AG230" s="2" t="s">
        <v>3070</v>
      </c>
    </row>
    <row r="231" spans="1:33" s="2" customFormat="1" x14ac:dyDescent="0.25">
      <c r="A231" s="2">
        <v>335568</v>
      </c>
      <c r="B231" s="2" t="s">
        <v>2175</v>
      </c>
      <c r="C231" s="2" t="s">
        <v>295</v>
      </c>
      <c r="D231" s="2" t="s">
        <v>241</v>
      </c>
      <c r="E231" s="2" t="s">
        <v>78</v>
      </c>
      <c r="H231" s="2" t="s">
        <v>17</v>
      </c>
      <c r="I231" s="2" t="s">
        <v>109</v>
      </c>
      <c r="AA231" s="2" t="s">
        <v>3070</v>
      </c>
      <c r="AB231" s="2" t="s">
        <v>3070</v>
      </c>
      <c r="AC231" s="2" t="s">
        <v>3070</v>
      </c>
      <c r="AD231" s="2" t="s">
        <v>3070</v>
      </c>
      <c r="AE231" s="2" t="s">
        <v>3070</v>
      </c>
      <c r="AF231" s="2" t="s">
        <v>3070</v>
      </c>
      <c r="AG231" s="2" t="s">
        <v>3070</v>
      </c>
    </row>
    <row r="232" spans="1:33" s="2" customFormat="1" x14ac:dyDescent="0.25">
      <c r="A232" s="2">
        <v>335572</v>
      </c>
      <c r="B232" s="2" t="s">
        <v>2270</v>
      </c>
      <c r="C232" s="2" t="s">
        <v>600</v>
      </c>
      <c r="D232" s="2" t="s">
        <v>2271</v>
      </c>
      <c r="E232" s="2" t="s">
        <v>78</v>
      </c>
      <c r="H232" s="2" t="s">
        <v>17</v>
      </c>
      <c r="I232" s="2" t="s">
        <v>109</v>
      </c>
      <c r="AA232" s="2" t="s">
        <v>3070</v>
      </c>
      <c r="AB232" s="2" t="s">
        <v>3070</v>
      </c>
      <c r="AC232" s="2" t="s">
        <v>3070</v>
      </c>
      <c r="AD232" s="2" t="s">
        <v>3070</v>
      </c>
      <c r="AE232" s="2" t="s">
        <v>3070</v>
      </c>
      <c r="AF232" s="2" t="s">
        <v>3070</v>
      </c>
      <c r="AG232" s="2" t="s">
        <v>3070</v>
      </c>
    </row>
    <row r="233" spans="1:33" s="2" customFormat="1" x14ac:dyDescent="0.25">
      <c r="A233" s="2">
        <v>335578</v>
      </c>
      <c r="B233" s="2" t="s">
        <v>1224</v>
      </c>
      <c r="C233" s="2" t="s">
        <v>286</v>
      </c>
      <c r="D233" s="2" t="s">
        <v>442</v>
      </c>
      <c r="E233" s="2" t="s">
        <v>78</v>
      </c>
      <c r="H233" s="2" t="s">
        <v>17</v>
      </c>
      <c r="I233" s="2" t="s">
        <v>109</v>
      </c>
      <c r="AA233" s="2" t="s">
        <v>3070</v>
      </c>
      <c r="AB233" s="2" t="s">
        <v>3070</v>
      </c>
      <c r="AC233" s="2" t="s">
        <v>3070</v>
      </c>
      <c r="AD233" s="2" t="s">
        <v>3070</v>
      </c>
      <c r="AE233" s="2" t="s">
        <v>3070</v>
      </c>
      <c r="AF233" s="2" t="s">
        <v>3070</v>
      </c>
      <c r="AG233" s="2" t="s">
        <v>3070</v>
      </c>
    </row>
    <row r="234" spans="1:33" s="2" customFormat="1" x14ac:dyDescent="0.25">
      <c r="A234" s="2">
        <v>335581</v>
      </c>
      <c r="B234" s="2" t="s">
        <v>2081</v>
      </c>
      <c r="C234" s="2" t="s">
        <v>260</v>
      </c>
      <c r="D234" s="2" t="s">
        <v>559</v>
      </c>
      <c r="E234" s="2" t="s">
        <v>78</v>
      </c>
      <c r="H234" s="2" t="s">
        <v>17</v>
      </c>
      <c r="I234" s="2" t="s">
        <v>109</v>
      </c>
      <c r="AA234" s="2" t="s">
        <v>3070</v>
      </c>
      <c r="AB234" s="2" t="s">
        <v>3070</v>
      </c>
      <c r="AC234" s="2" t="s">
        <v>3070</v>
      </c>
      <c r="AD234" s="2" t="s">
        <v>3070</v>
      </c>
      <c r="AE234" s="2" t="s">
        <v>3070</v>
      </c>
      <c r="AF234" s="2" t="s">
        <v>3070</v>
      </c>
      <c r="AG234" s="2" t="s">
        <v>3070</v>
      </c>
    </row>
    <row r="235" spans="1:33" s="2" customFormat="1" x14ac:dyDescent="0.25">
      <c r="A235" s="2">
        <v>335582</v>
      </c>
      <c r="B235" s="2" t="s">
        <v>1225</v>
      </c>
      <c r="C235" s="2" t="s">
        <v>416</v>
      </c>
      <c r="D235" s="2" t="s">
        <v>273</v>
      </c>
      <c r="E235" s="2" t="s">
        <v>78</v>
      </c>
      <c r="H235" s="2" t="s">
        <v>17</v>
      </c>
      <c r="I235" s="2" t="s">
        <v>109</v>
      </c>
      <c r="AA235" s="2" t="s">
        <v>3070</v>
      </c>
      <c r="AB235" s="2" t="s">
        <v>3070</v>
      </c>
      <c r="AC235" s="2" t="s">
        <v>3070</v>
      </c>
      <c r="AD235" s="2" t="s">
        <v>3070</v>
      </c>
      <c r="AE235" s="2" t="s">
        <v>3070</v>
      </c>
      <c r="AF235" s="2" t="s">
        <v>3070</v>
      </c>
      <c r="AG235" s="2" t="s">
        <v>3070</v>
      </c>
    </row>
    <row r="236" spans="1:33" s="2" customFormat="1" x14ac:dyDescent="0.25">
      <c r="A236" s="2">
        <v>335592</v>
      </c>
      <c r="B236" s="2" t="s">
        <v>1226</v>
      </c>
      <c r="C236" s="2" t="s">
        <v>573</v>
      </c>
      <c r="D236" s="2" t="s">
        <v>548</v>
      </c>
      <c r="E236" s="2" t="s">
        <v>78</v>
      </c>
      <c r="H236" s="2" t="s">
        <v>17</v>
      </c>
      <c r="I236" s="2" t="s">
        <v>109</v>
      </c>
      <c r="AA236" s="2" t="s">
        <v>3070</v>
      </c>
      <c r="AB236" s="2" t="s">
        <v>3070</v>
      </c>
      <c r="AC236" s="2" t="s">
        <v>3070</v>
      </c>
      <c r="AD236" s="2" t="s">
        <v>3070</v>
      </c>
      <c r="AE236" s="2" t="s">
        <v>3070</v>
      </c>
      <c r="AF236" s="2" t="s">
        <v>3070</v>
      </c>
      <c r="AG236" s="2" t="s">
        <v>3070</v>
      </c>
    </row>
    <row r="237" spans="1:33" s="2" customFormat="1" x14ac:dyDescent="0.25">
      <c r="A237" s="2">
        <v>335600</v>
      </c>
      <c r="B237" s="2" t="s">
        <v>2129</v>
      </c>
      <c r="C237" s="2" t="s">
        <v>725</v>
      </c>
      <c r="D237" s="2" t="s">
        <v>551</v>
      </c>
      <c r="E237" s="2" t="s">
        <v>78</v>
      </c>
      <c r="F237" s="2">
        <v>35101</v>
      </c>
      <c r="G237" s="2" t="s">
        <v>212</v>
      </c>
      <c r="H237" s="2" t="s">
        <v>17</v>
      </c>
      <c r="I237" s="2" t="s">
        <v>109</v>
      </c>
      <c r="J237" s="2" t="s">
        <v>1044</v>
      </c>
      <c r="L237" s="2" t="s">
        <v>41</v>
      </c>
      <c r="AF237" s="2" t="s">
        <v>3070</v>
      </c>
      <c r="AG237" s="2" t="s">
        <v>3070</v>
      </c>
    </row>
    <row r="238" spans="1:33" s="2" customFormat="1" x14ac:dyDescent="0.25">
      <c r="A238" s="2">
        <v>335601</v>
      </c>
      <c r="B238" s="2" t="s">
        <v>1906</v>
      </c>
      <c r="C238" s="2" t="s">
        <v>1089</v>
      </c>
      <c r="D238" s="2" t="s">
        <v>728</v>
      </c>
      <c r="E238" s="2" t="s">
        <v>78</v>
      </c>
      <c r="H238" s="2" t="s">
        <v>17</v>
      </c>
      <c r="I238" s="2" t="s">
        <v>109</v>
      </c>
      <c r="AA238" s="2" t="s">
        <v>3070</v>
      </c>
      <c r="AB238" s="2" t="s">
        <v>3070</v>
      </c>
      <c r="AC238" s="2" t="s">
        <v>3070</v>
      </c>
      <c r="AD238" s="2" t="s">
        <v>3070</v>
      </c>
      <c r="AE238" s="2" t="s">
        <v>3070</v>
      </c>
      <c r="AF238" s="2" t="s">
        <v>3070</v>
      </c>
      <c r="AG238" s="2" t="s">
        <v>3070</v>
      </c>
    </row>
    <row r="239" spans="1:33" s="2" customFormat="1" x14ac:dyDescent="0.25">
      <c r="A239" s="2">
        <v>335602</v>
      </c>
      <c r="B239" s="2" t="s">
        <v>370</v>
      </c>
      <c r="C239" s="2" t="s">
        <v>459</v>
      </c>
      <c r="D239" s="2" t="s">
        <v>223</v>
      </c>
      <c r="E239" s="2" t="s">
        <v>78</v>
      </c>
      <c r="H239" s="2" t="s">
        <v>17</v>
      </c>
      <c r="I239" s="2" t="s">
        <v>109</v>
      </c>
      <c r="AA239" s="2" t="s">
        <v>3070</v>
      </c>
      <c r="AB239" s="2" t="s">
        <v>3070</v>
      </c>
      <c r="AC239" s="2" t="s">
        <v>3070</v>
      </c>
      <c r="AD239" s="2" t="s">
        <v>3070</v>
      </c>
      <c r="AE239" s="2" t="s">
        <v>3070</v>
      </c>
      <c r="AF239" s="2" t="s">
        <v>3070</v>
      </c>
      <c r="AG239" s="2" t="s">
        <v>3070</v>
      </c>
    </row>
    <row r="240" spans="1:33" s="2" customFormat="1" x14ac:dyDescent="0.25">
      <c r="A240" s="2">
        <v>335603</v>
      </c>
      <c r="B240" s="2" t="s">
        <v>1227</v>
      </c>
      <c r="C240" s="2" t="s">
        <v>1228</v>
      </c>
      <c r="D240" s="2" t="s">
        <v>263</v>
      </c>
      <c r="E240" s="2" t="s">
        <v>78</v>
      </c>
      <c r="H240" s="2" t="s">
        <v>17</v>
      </c>
      <c r="I240" s="2" t="s">
        <v>109</v>
      </c>
      <c r="AA240" s="2" t="s">
        <v>3070</v>
      </c>
      <c r="AB240" s="2" t="s">
        <v>3070</v>
      </c>
      <c r="AC240" s="2" t="s">
        <v>3070</v>
      </c>
      <c r="AD240" s="2" t="s">
        <v>3070</v>
      </c>
      <c r="AE240" s="2" t="s">
        <v>3070</v>
      </c>
      <c r="AF240" s="2" t="s">
        <v>3070</v>
      </c>
      <c r="AG240" s="2" t="s">
        <v>3070</v>
      </c>
    </row>
    <row r="241" spans="1:33" s="2" customFormat="1" x14ac:dyDescent="0.25">
      <c r="A241" s="2">
        <v>335608</v>
      </c>
      <c r="B241" s="2" t="s">
        <v>2272</v>
      </c>
      <c r="C241" s="2" t="s">
        <v>574</v>
      </c>
      <c r="D241" s="2" t="s">
        <v>476</v>
      </c>
      <c r="E241" s="2" t="s">
        <v>78</v>
      </c>
      <c r="H241" s="2" t="s">
        <v>17</v>
      </c>
      <c r="I241" s="2" t="s">
        <v>109</v>
      </c>
      <c r="AA241" s="2" t="s">
        <v>3070</v>
      </c>
      <c r="AB241" s="2" t="s">
        <v>3070</v>
      </c>
      <c r="AC241" s="2" t="s">
        <v>3070</v>
      </c>
      <c r="AD241" s="2" t="s">
        <v>3070</v>
      </c>
      <c r="AE241" s="2" t="s">
        <v>3070</v>
      </c>
      <c r="AF241" s="2" t="s">
        <v>3070</v>
      </c>
      <c r="AG241" s="2" t="s">
        <v>3070</v>
      </c>
    </row>
    <row r="242" spans="1:33" s="2" customFormat="1" x14ac:dyDescent="0.25">
      <c r="A242" s="2">
        <v>335610</v>
      </c>
      <c r="B242" s="2" t="s">
        <v>2074</v>
      </c>
      <c r="C242" s="2" t="s">
        <v>2075</v>
      </c>
      <c r="D242" s="2" t="s">
        <v>356</v>
      </c>
      <c r="E242" s="2" t="s">
        <v>78</v>
      </c>
      <c r="H242" s="2" t="s">
        <v>17</v>
      </c>
      <c r="I242" s="2" t="s">
        <v>109</v>
      </c>
      <c r="AA242" s="2" t="s">
        <v>3070</v>
      </c>
      <c r="AB242" s="2" t="s">
        <v>3070</v>
      </c>
      <c r="AC242" s="2" t="s">
        <v>3070</v>
      </c>
      <c r="AD242" s="2" t="s">
        <v>3070</v>
      </c>
      <c r="AE242" s="2" t="s">
        <v>3070</v>
      </c>
      <c r="AF242" s="2" t="s">
        <v>3070</v>
      </c>
      <c r="AG242" s="2" t="s">
        <v>3070</v>
      </c>
    </row>
    <row r="243" spans="1:33" s="2" customFormat="1" x14ac:dyDescent="0.25">
      <c r="A243" s="2">
        <v>335614</v>
      </c>
      <c r="B243" s="2" t="s">
        <v>1907</v>
      </c>
      <c r="C243" s="2" t="s">
        <v>261</v>
      </c>
      <c r="D243" s="2" t="s">
        <v>328</v>
      </c>
      <c r="E243" s="2" t="s">
        <v>78</v>
      </c>
      <c r="H243" s="2" t="s">
        <v>17</v>
      </c>
      <c r="I243" s="2" t="s">
        <v>109</v>
      </c>
      <c r="AA243" s="2" t="s">
        <v>3070</v>
      </c>
      <c r="AB243" s="2" t="s">
        <v>3070</v>
      </c>
      <c r="AC243" s="2" t="s">
        <v>3070</v>
      </c>
      <c r="AD243" s="2" t="s">
        <v>3070</v>
      </c>
      <c r="AE243" s="2" t="s">
        <v>3070</v>
      </c>
      <c r="AF243" s="2" t="s">
        <v>3070</v>
      </c>
      <c r="AG243" s="2" t="s">
        <v>3070</v>
      </c>
    </row>
    <row r="244" spans="1:33" s="2" customFormat="1" x14ac:dyDescent="0.25">
      <c r="A244" s="2">
        <v>335617</v>
      </c>
      <c r="B244" s="2" t="s">
        <v>1229</v>
      </c>
      <c r="C244" s="2" t="s">
        <v>959</v>
      </c>
      <c r="D244" s="2" t="s">
        <v>572</v>
      </c>
      <c r="E244" s="2" t="s">
        <v>78</v>
      </c>
      <c r="H244" s="2" t="s">
        <v>17</v>
      </c>
      <c r="I244" s="2" t="s">
        <v>109</v>
      </c>
      <c r="AA244" s="2" t="s">
        <v>3070</v>
      </c>
      <c r="AB244" s="2" t="s">
        <v>3070</v>
      </c>
      <c r="AC244" s="2" t="s">
        <v>3070</v>
      </c>
      <c r="AD244" s="2" t="s">
        <v>3070</v>
      </c>
      <c r="AE244" s="2" t="s">
        <v>3070</v>
      </c>
      <c r="AF244" s="2" t="s">
        <v>3070</v>
      </c>
      <c r="AG244" s="2" t="s">
        <v>3070</v>
      </c>
    </row>
    <row r="245" spans="1:33" s="2" customFormat="1" x14ac:dyDescent="0.25">
      <c r="A245" s="2">
        <v>335619</v>
      </c>
      <c r="B245" s="2" t="s">
        <v>1230</v>
      </c>
      <c r="C245" s="2" t="s">
        <v>503</v>
      </c>
      <c r="D245" s="2" t="s">
        <v>687</v>
      </c>
      <c r="E245" s="2" t="s">
        <v>78</v>
      </c>
      <c r="H245" s="2" t="s">
        <v>17</v>
      </c>
      <c r="I245" s="2" t="s">
        <v>109</v>
      </c>
      <c r="AA245" s="2" t="s">
        <v>3070</v>
      </c>
      <c r="AB245" s="2" t="s">
        <v>3070</v>
      </c>
      <c r="AC245" s="2" t="s">
        <v>3070</v>
      </c>
      <c r="AD245" s="2" t="s">
        <v>3070</v>
      </c>
      <c r="AE245" s="2" t="s">
        <v>3070</v>
      </c>
      <c r="AF245" s="2" t="s">
        <v>3070</v>
      </c>
      <c r="AG245" s="2" t="s">
        <v>3070</v>
      </c>
    </row>
    <row r="246" spans="1:33" s="2" customFormat="1" x14ac:dyDescent="0.25">
      <c r="A246" s="2">
        <v>335622</v>
      </c>
      <c r="B246" s="2" t="s">
        <v>1231</v>
      </c>
      <c r="C246" s="2" t="s">
        <v>914</v>
      </c>
      <c r="D246" s="2" t="s">
        <v>423</v>
      </c>
      <c r="E246" s="2" t="s">
        <v>78</v>
      </c>
      <c r="H246" s="2" t="s">
        <v>17</v>
      </c>
      <c r="I246" s="2" t="s">
        <v>109</v>
      </c>
      <c r="AA246" s="2" t="s">
        <v>3070</v>
      </c>
      <c r="AB246" s="2" t="s">
        <v>3070</v>
      </c>
      <c r="AC246" s="2" t="s">
        <v>3070</v>
      </c>
      <c r="AD246" s="2" t="s">
        <v>3070</v>
      </c>
      <c r="AE246" s="2" t="s">
        <v>3070</v>
      </c>
      <c r="AF246" s="2" t="s">
        <v>3070</v>
      </c>
      <c r="AG246" s="2" t="s">
        <v>3070</v>
      </c>
    </row>
    <row r="247" spans="1:33" s="2" customFormat="1" x14ac:dyDescent="0.25">
      <c r="A247" s="2">
        <v>335625</v>
      </c>
      <c r="B247" s="2" t="s">
        <v>2193</v>
      </c>
      <c r="C247" s="2" t="s">
        <v>875</v>
      </c>
      <c r="D247" s="2" t="s">
        <v>443</v>
      </c>
      <c r="E247" s="2" t="s">
        <v>78</v>
      </c>
      <c r="H247" s="2" t="s">
        <v>17</v>
      </c>
      <c r="I247" s="2" t="s">
        <v>109</v>
      </c>
      <c r="AA247" s="2" t="s">
        <v>3070</v>
      </c>
      <c r="AB247" s="2" t="s">
        <v>3070</v>
      </c>
      <c r="AC247" s="2" t="s">
        <v>3070</v>
      </c>
      <c r="AD247" s="2" t="s">
        <v>3070</v>
      </c>
      <c r="AE247" s="2" t="s">
        <v>3070</v>
      </c>
      <c r="AF247" s="2" t="s">
        <v>3070</v>
      </c>
      <c r="AG247" s="2" t="s">
        <v>3070</v>
      </c>
    </row>
    <row r="248" spans="1:33" s="2" customFormat="1" x14ac:dyDescent="0.25">
      <c r="A248" s="2">
        <v>335626</v>
      </c>
      <c r="B248" s="2" t="s">
        <v>2376</v>
      </c>
      <c r="C248" s="2" t="s">
        <v>610</v>
      </c>
      <c r="D248" s="2" t="s">
        <v>290</v>
      </c>
      <c r="E248" s="2" t="s">
        <v>78</v>
      </c>
      <c r="F248" s="2">
        <v>33243</v>
      </c>
      <c r="G248" s="2" t="s">
        <v>889</v>
      </c>
      <c r="H248" s="2" t="s">
        <v>17</v>
      </c>
      <c r="I248" s="2" t="s">
        <v>109</v>
      </c>
      <c r="AD248" s="2" t="s">
        <v>3070</v>
      </c>
      <c r="AE248" s="2" t="s">
        <v>3070</v>
      </c>
      <c r="AF248" s="2" t="s">
        <v>3070</v>
      </c>
      <c r="AG248" s="2" t="s">
        <v>3070</v>
      </c>
    </row>
    <row r="249" spans="1:33" s="2" customFormat="1" x14ac:dyDescent="0.25">
      <c r="A249" s="2">
        <v>335628</v>
      </c>
      <c r="B249" s="2" t="s">
        <v>1825</v>
      </c>
      <c r="C249" s="2" t="s">
        <v>524</v>
      </c>
      <c r="D249" s="2" t="s">
        <v>1826</v>
      </c>
      <c r="E249" s="2" t="s">
        <v>78</v>
      </c>
      <c r="H249" s="2" t="s">
        <v>17</v>
      </c>
      <c r="I249" s="2" t="s">
        <v>109</v>
      </c>
      <c r="AA249" s="2" t="s">
        <v>3070</v>
      </c>
      <c r="AB249" s="2" t="s">
        <v>3070</v>
      </c>
      <c r="AC249" s="2" t="s">
        <v>3070</v>
      </c>
      <c r="AD249" s="2" t="s">
        <v>3070</v>
      </c>
      <c r="AE249" s="2" t="s">
        <v>3070</v>
      </c>
      <c r="AF249" s="2" t="s">
        <v>3070</v>
      </c>
      <c r="AG249" s="2" t="s">
        <v>3070</v>
      </c>
    </row>
    <row r="250" spans="1:33" s="2" customFormat="1" x14ac:dyDescent="0.25">
      <c r="A250" s="2">
        <v>335631</v>
      </c>
      <c r="B250" s="2" t="s">
        <v>1232</v>
      </c>
      <c r="C250" s="2" t="s">
        <v>729</v>
      </c>
      <c r="D250" s="2" t="s">
        <v>450</v>
      </c>
      <c r="E250" s="2" t="s">
        <v>78</v>
      </c>
      <c r="H250" s="2" t="s">
        <v>17</v>
      </c>
      <c r="I250" s="2" t="s">
        <v>109</v>
      </c>
      <c r="AA250" s="2" t="s">
        <v>3070</v>
      </c>
      <c r="AB250" s="2" t="s">
        <v>3070</v>
      </c>
      <c r="AC250" s="2" t="s">
        <v>3070</v>
      </c>
      <c r="AD250" s="2" t="s">
        <v>3070</v>
      </c>
      <c r="AE250" s="2" t="s">
        <v>3070</v>
      </c>
      <c r="AF250" s="2" t="s">
        <v>3070</v>
      </c>
      <c r="AG250" s="2" t="s">
        <v>3070</v>
      </c>
    </row>
    <row r="251" spans="1:33" s="2" customFormat="1" x14ac:dyDescent="0.25">
      <c r="A251" s="2">
        <v>335637</v>
      </c>
      <c r="B251" s="2" t="s">
        <v>1233</v>
      </c>
      <c r="C251" s="2" t="s">
        <v>493</v>
      </c>
      <c r="D251" s="2" t="s">
        <v>233</v>
      </c>
      <c r="E251" s="2" t="s">
        <v>78</v>
      </c>
      <c r="H251" s="2" t="s">
        <v>17</v>
      </c>
      <c r="I251" s="2" t="s">
        <v>109</v>
      </c>
      <c r="AA251" s="2" t="s">
        <v>3070</v>
      </c>
      <c r="AB251" s="2" t="s">
        <v>3070</v>
      </c>
      <c r="AC251" s="2" t="s">
        <v>3070</v>
      </c>
      <c r="AD251" s="2" t="s">
        <v>3070</v>
      </c>
      <c r="AE251" s="2" t="s">
        <v>3070</v>
      </c>
      <c r="AF251" s="2" t="s">
        <v>3070</v>
      </c>
      <c r="AG251" s="2" t="s">
        <v>3070</v>
      </c>
    </row>
    <row r="252" spans="1:33" s="2" customFormat="1" x14ac:dyDescent="0.25">
      <c r="A252" s="2">
        <v>335638</v>
      </c>
      <c r="B252" s="2" t="s">
        <v>2076</v>
      </c>
      <c r="C252" s="2" t="s">
        <v>230</v>
      </c>
      <c r="D252" s="2" t="s">
        <v>419</v>
      </c>
      <c r="E252" s="2" t="s">
        <v>78</v>
      </c>
      <c r="H252" s="2" t="s">
        <v>17</v>
      </c>
      <c r="I252" s="2" t="s">
        <v>109</v>
      </c>
      <c r="AA252" s="2" t="s">
        <v>3070</v>
      </c>
      <c r="AB252" s="2" t="s">
        <v>3070</v>
      </c>
      <c r="AC252" s="2" t="s">
        <v>3070</v>
      </c>
      <c r="AD252" s="2" t="s">
        <v>3070</v>
      </c>
      <c r="AE252" s="2" t="s">
        <v>3070</v>
      </c>
      <c r="AF252" s="2" t="s">
        <v>3070</v>
      </c>
      <c r="AG252" s="2" t="s">
        <v>3070</v>
      </c>
    </row>
    <row r="253" spans="1:33" s="2" customFormat="1" x14ac:dyDescent="0.25">
      <c r="A253" s="2">
        <v>335639</v>
      </c>
      <c r="B253" s="2" t="s">
        <v>1234</v>
      </c>
      <c r="C253" s="2" t="s">
        <v>246</v>
      </c>
      <c r="D253" s="2" t="s">
        <v>418</v>
      </c>
      <c r="E253" s="2" t="s">
        <v>78</v>
      </c>
      <c r="H253" s="2" t="s">
        <v>17</v>
      </c>
      <c r="I253" s="2" t="s">
        <v>109</v>
      </c>
      <c r="AA253" s="2" t="s">
        <v>3070</v>
      </c>
      <c r="AB253" s="2" t="s">
        <v>3070</v>
      </c>
      <c r="AC253" s="2" t="s">
        <v>3070</v>
      </c>
      <c r="AD253" s="2" t="s">
        <v>3070</v>
      </c>
      <c r="AE253" s="2" t="s">
        <v>3070</v>
      </c>
      <c r="AF253" s="2" t="s">
        <v>3070</v>
      </c>
      <c r="AG253" s="2" t="s">
        <v>3070</v>
      </c>
    </row>
    <row r="254" spans="1:33" s="2" customFormat="1" x14ac:dyDescent="0.25">
      <c r="A254" s="2">
        <v>335642</v>
      </c>
      <c r="B254" s="2" t="s">
        <v>1235</v>
      </c>
      <c r="C254" s="2" t="s">
        <v>531</v>
      </c>
      <c r="D254" s="2" t="s">
        <v>1056</v>
      </c>
      <c r="E254" s="2" t="s">
        <v>78</v>
      </c>
      <c r="H254" s="2" t="s">
        <v>17</v>
      </c>
      <c r="I254" s="2" t="s">
        <v>109</v>
      </c>
      <c r="AA254" s="2" t="s">
        <v>3070</v>
      </c>
      <c r="AB254" s="2" t="s">
        <v>3070</v>
      </c>
      <c r="AC254" s="2" t="s">
        <v>3070</v>
      </c>
      <c r="AD254" s="2" t="s">
        <v>3070</v>
      </c>
      <c r="AE254" s="2" t="s">
        <v>3070</v>
      </c>
      <c r="AF254" s="2" t="s">
        <v>3070</v>
      </c>
      <c r="AG254" s="2" t="s">
        <v>3070</v>
      </c>
    </row>
    <row r="255" spans="1:33" s="2" customFormat="1" x14ac:dyDescent="0.25">
      <c r="A255" s="2">
        <v>335646</v>
      </c>
      <c r="B255" s="2" t="s">
        <v>2077</v>
      </c>
      <c r="C255" s="2" t="s">
        <v>413</v>
      </c>
      <c r="D255" s="2" t="s">
        <v>1200</v>
      </c>
      <c r="E255" s="2" t="s">
        <v>78</v>
      </c>
      <c r="H255" s="2" t="s">
        <v>17</v>
      </c>
      <c r="I255" s="2" t="s">
        <v>109</v>
      </c>
      <c r="AA255" s="2" t="s">
        <v>3070</v>
      </c>
      <c r="AB255" s="2" t="s">
        <v>3070</v>
      </c>
      <c r="AC255" s="2" t="s">
        <v>3070</v>
      </c>
      <c r="AD255" s="2" t="s">
        <v>3070</v>
      </c>
      <c r="AE255" s="2" t="s">
        <v>3070</v>
      </c>
      <c r="AF255" s="2" t="s">
        <v>3070</v>
      </c>
      <c r="AG255" s="2" t="s">
        <v>3070</v>
      </c>
    </row>
    <row r="256" spans="1:33" s="2" customFormat="1" x14ac:dyDescent="0.25">
      <c r="A256" s="2">
        <v>335647</v>
      </c>
      <c r="B256" s="2" t="s">
        <v>1236</v>
      </c>
      <c r="C256" s="2" t="s">
        <v>867</v>
      </c>
      <c r="D256" s="2" t="s">
        <v>233</v>
      </c>
      <c r="E256" s="2" t="s">
        <v>78</v>
      </c>
      <c r="H256" s="2" t="s">
        <v>17</v>
      </c>
      <c r="I256" s="2" t="s">
        <v>109</v>
      </c>
      <c r="AA256" s="2" t="s">
        <v>3070</v>
      </c>
      <c r="AB256" s="2" t="s">
        <v>3070</v>
      </c>
      <c r="AC256" s="2" t="s">
        <v>3070</v>
      </c>
      <c r="AD256" s="2" t="s">
        <v>3070</v>
      </c>
      <c r="AE256" s="2" t="s">
        <v>3070</v>
      </c>
      <c r="AF256" s="2" t="s">
        <v>3070</v>
      </c>
      <c r="AG256" s="2" t="s">
        <v>3070</v>
      </c>
    </row>
    <row r="257" spans="1:33" s="2" customFormat="1" x14ac:dyDescent="0.25">
      <c r="A257" s="2">
        <v>335650</v>
      </c>
      <c r="B257" s="2" t="s">
        <v>1237</v>
      </c>
      <c r="C257" s="2" t="s">
        <v>504</v>
      </c>
      <c r="D257" s="2" t="s">
        <v>838</v>
      </c>
      <c r="E257" s="2" t="s">
        <v>78</v>
      </c>
      <c r="H257" s="2" t="s">
        <v>17</v>
      </c>
      <c r="I257" s="2" t="s">
        <v>109</v>
      </c>
      <c r="AA257" s="2" t="s">
        <v>3070</v>
      </c>
      <c r="AB257" s="2" t="s">
        <v>3070</v>
      </c>
      <c r="AC257" s="2" t="s">
        <v>3070</v>
      </c>
      <c r="AD257" s="2" t="s">
        <v>3070</v>
      </c>
      <c r="AE257" s="2" t="s">
        <v>3070</v>
      </c>
      <c r="AF257" s="2" t="s">
        <v>3070</v>
      </c>
      <c r="AG257" s="2" t="s">
        <v>3070</v>
      </c>
    </row>
    <row r="258" spans="1:33" s="2" customFormat="1" x14ac:dyDescent="0.25">
      <c r="A258" s="2">
        <v>335654</v>
      </c>
      <c r="B258" s="2" t="s">
        <v>2184</v>
      </c>
      <c r="C258" s="2" t="s">
        <v>576</v>
      </c>
      <c r="D258" s="2" t="s">
        <v>2185</v>
      </c>
      <c r="E258" s="2" t="s">
        <v>78</v>
      </c>
      <c r="F258" s="2">
        <v>33152</v>
      </c>
      <c r="G258" s="2" t="s">
        <v>1090</v>
      </c>
      <c r="H258" s="2" t="s">
        <v>17</v>
      </c>
      <c r="I258" s="2" t="s">
        <v>109</v>
      </c>
      <c r="AD258" s="2" t="s">
        <v>3070</v>
      </c>
      <c r="AE258" s="2" t="s">
        <v>3070</v>
      </c>
      <c r="AF258" s="2" t="s">
        <v>3070</v>
      </c>
      <c r="AG258" s="2" t="s">
        <v>3070</v>
      </c>
    </row>
    <row r="259" spans="1:33" s="2" customFormat="1" x14ac:dyDescent="0.25">
      <c r="A259" s="2">
        <v>335659</v>
      </c>
      <c r="B259" s="2" t="s">
        <v>1238</v>
      </c>
      <c r="C259" s="2" t="s">
        <v>652</v>
      </c>
      <c r="D259" s="2" t="s">
        <v>272</v>
      </c>
      <c r="E259" s="2" t="s">
        <v>78</v>
      </c>
      <c r="H259" s="2" t="s">
        <v>17</v>
      </c>
      <c r="I259" s="2" t="s">
        <v>109</v>
      </c>
      <c r="AA259" s="2" t="s">
        <v>3070</v>
      </c>
      <c r="AB259" s="2" t="s">
        <v>3070</v>
      </c>
      <c r="AC259" s="2" t="s">
        <v>3070</v>
      </c>
      <c r="AD259" s="2" t="s">
        <v>3070</v>
      </c>
      <c r="AE259" s="2" t="s">
        <v>3070</v>
      </c>
      <c r="AF259" s="2" t="s">
        <v>3070</v>
      </c>
      <c r="AG259" s="2" t="s">
        <v>3070</v>
      </c>
    </row>
    <row r="260" spans="1:33" s="2" customFormat="1" x14ac:dyDescent="0.25">
      <c r="A260" s="2">
        <v>335666</v>
      </c>
      <c r="B260" s="2" t="s">
        <v>1239</v>
      </c>
      <c r="C260" s="2" t="s">
        <v>213</v>
      </c>
      <c r="D260" s="2" t="s">
        <v>280</v>
      </c>
      <c r="E260" s="2" t="s">
        <v>78</v>
      </c>
      <c r="H260" s="2" t="s">
        <v>17</v>
      </c>
      <c r="I260" s="2" t="s">
        <v>109</v>
      </c>
      <c r="AA260" s="2" t="s">
        <v>3070</v>
      </c>
      <c r="AB260" s="2" t="s">
        <v>3070</v>
      </c>
      <c r="AC260" s="2" t="s">
        <v>3070</v>
      </c>
      <c r="AD260" s="2" t="s">
        <v>3070</v>
      </c>
      <c r="AE260" s="2" t="s">
        <v>3070</v>
      </c>
      <c r="AF260" s="2" t="s">
        <v>3070</v>
      </c>
      <c r="AG260" s="2" t="s">
        <v>3070</v>
      </c>
    </row>
    <row r="261" spans="1:33" s="2" customFormat="1" x14ac:dyDescent="0.25">
      <c r="A261" s="2">
        <v>335667</v>
      </c>
      <c r="B261" s="2" t="s">
        <v>1240</v>
      </c>
      <c r="C261" s="2" t="s">
        <v>594</v>
      </c>
      <c r="D261" s="2" t="s">
        <v>447</v>
      </c>
      <c r="E261" s="2" t="s">
        <v>78</v>
      </c>
      <c r="H261" s="2" t="s">
        <v>17</v>
      </c>
      <c r="I261" s="2" t="s">
        <v>109</v>
      </c>
      <c r="AA261" s="2" t="s">
        <v>3070</v>
      </c>
      <c r="AB261" s="2" t="s">
        <v>3070</v>
      </c>
      <c r="AC261" s="2" t="s">
        <v>3070</v>
      </c>
      <c r="AD261" s="2" t="s">
        <v>3070</v>
      </c>
      <c r="AE261" s="2" t="s">
        <v>3070</v>
      </c>
      <c r="AF261" s="2" t="s">
        <v>3070</v>
      </c>
      <c r="AG261" s="2" t="s">
        <v>3070</v>
      </c>
    </row>
    <row r="262" spans="1:33" s="2" customFormat="1" x14ac:dyDescent="0.25">
      <c r="A262" s="2">
        <v>335668</v>
      </c>
      <c r="B262" s="2" t="s">
        <v>1241</v>
      </c>
      <c r="C262" s="2" t="s">
        <v>902</v>
      </c>
      <c r="D262" s="2" t="s">
        <v>273</v>
      </c>
      <c r="E262" s="2" t="s">
        <v>78</v>
      </c>
      <c r="H262" s="2" t="s">
        <v>17</v>
      </c>
      <c r="I262" s="2" t="s">
        <v>109</v>
      </c>
      <c r="AA262" s="2" t="s">
        <v>3070</v>
      </c>
      <c r="AB262" s="2" t="s">
        <v>3070</v>
      </c>
      <c r="AC262" s="2" t="s">
        <v>3070</v>
      </c>
      <c r="AD262" s="2" t="s">
        <v>3070</v>
      </c>
      <c r="AE262" s="2" t="s">
        <v>3070</v>
      </c>
      <c r="AF262" s="2" t="s">
        <v>3070</v>
      </c>
      <c r="AG262" s="2" t="s">
        <v>3070</v>
      </c>
    </row>
    <row r="263" spans="1:33" s="2" customFormat="1" x14ac:dyDescent="0.25">
      <c r="A263" s="2">
        <v>335669</v>
      </c>
      <c r="B263" s="2" t="s">
        <v>1242</v>
      </c>
      <c r="C263" s="2" t="s">
        <v>246</v>
      </c>
      <c r="D263" s="2" t="s">
        <v>1243</v>
      </c>
      <c r="E263" s="2" t="s">
        <v>78</v>
      </c>
      <c r="H263" s="2" t="s">
        <v>17</v>
      </c>
      <c r="I263" s="2" t="s">
        <v>109</v>
      </c>
      <c r="AA263" s="2" t="s">
        <v>3070</v>
      </c>
      <c r="AB263" s="2" t="s">
        <v>3070</v>
      </c>
      <c r="AC263" s="2" t="s">
        <v>3070</v>
      </c>
      <c r="AD263" s="2" t="s">
        <v>3070</v>
      </c>
      <c r="AE263" s="2" t="s">
        <v>3070</v>
      </c>
      <c r="AF263" s="2" t="s">
        <v>3070</v>
      </c>
      <c r="AG263" s="2" t="s">
        <v>3070</v>
      </c>
    </row>
    <row r="264" spans="1:33" s="2" customFormat="1" x14ac:dyDescent="0.25">
      <c r="A264" s="2">
        <v>335671</v>
      </c>
      <c r="B264" s="2" t="s">
        <v>1244</v>
      </c>
      <c r="C264" s="2" t="s">
        <v>325</v>
      </c>
      <c r="D264" s="2" t="s">
        <v>309</v>
      </c>
      <c r="E264" s="2" t="s">
        <v>78</v>
      </c>
      <c r="H264" s="2" t="s">
        <v>17</v>
      </c>
      <c r="I264" s="2" t="s">
        <v>109</v>
      </c>
      <c r="AA264" s="2" t="s">
        <v>3070</v>
      </c>
      <c r="AB264" s="2" t="s">
        <v>3070</v>
      </c>
      <c r="AC264" s="2" t="s">
        <v>3070</v>
      </c>
      <c r="AD264" s="2" t="s">
        <v>3070</v>
      </c>
      <c r="AE264" s="2" t="s">
        <v>3070</v>
      </c>
      <c r="AF264" s="2" t="s">
        <v>3070</v>
      </c>
      <c r="AG264" s="2" t="s">
        <v>3070</v>
      </c>
    </row>
    <row r="265" spans="1:33" s="2" customFormat="1" x14ac:dyDescent="0.25">
      <c r="A265" s="2">
        <v>335678</v>
      </c>
      <c r="B265" s="2" t="s">
        <v>2377</v>
      </c>
      <c r="C265" s="2" t="s">
        <v>398</v>
      </c>
      <c r="D265" s="2" t="s">
        <v>263</v>
      </c>
      <c r="E265" s="2" t="s">
        <v>78</v>
      </c>
      <c r="H265" s="2" t="s">
        <v>17</v>
      </c>
      <c r="I265" s="2" t="s">
        <v>109</v>
      </c>
      <c r="AA265" s="2" t="s">
        <v>3070</v>
      </c>
      <c r="AB265" s="2" t="s">
        <v>3070</v>
      </c>
      <c r="AC265" s="2" t="s">
        <v>3070</v>
      </c>
      <c r="AD265" s="2" t="s">
        <v>3070</v>
      </c>
      <c r="AE265" s="2" t="s">
        <v>3070</v>
      </c>
      <c r="AF265" s="2" t="s">
        <v>3070</v>
      </c>
      <c r="AG265" s="2" t="s">
        <v>3070</v>
      </c>
    </row>
    <row r="266" spans="1:33" s="2" customFormat="1" x14ac:dyDescent="0.25">
      <c r="A266" s="2">
        <v>335680</v>
      </c>
      <c r="B266" s="2" t="s">
        <v>1245</v>
      </c>
      <c r="C266" s="2" t="s">
        <v>377</v>
      </c>
      <c r="D266" s="2" t="s">
        <v>799</v>
      </c>
      <c r="E266" s="2" t="s">
        <v>77</v>
      </c>
      <c r="F266" s="2">
        <v>35820</v>
      </c>
      <c r="G266" s="2" t="s">
        <v>643</v>
      </c>
      <c r="H266" s="2" t="s">
        <v>17</v>
      </c>
      <c r="I266" s="2" t="s">
        <v>109</v>
      </c>
      <c r="AC266" s="2" t="s">
        <v>3070</v>
      </c>
      <c r="AD266" s="2" t="s">
        <v>3070</v>
      </c>
      <c r="AE266" s="2" t="s">
        <v>3070</v>
      </c>
      <c r="AF266" s="2" t="s">
        <v>3070</v>
      </c>
      <c r="AG266" s="2" t="s">
        <v>3070</v>
      </c>
    </row>
    <row r="267" spans="1:33" s="2" customFormat="1" x14ac:dyDescent="0.25">
      <c r="A267" s="2">
        <v>335681</v>
      </c>
      <c r="B267" s="2" t="s">
        <v>1827</v>
      </c>
      <c r="C267" s="2" t="s">
        <v>524</v>
      </c>
      <c r="D267" s="2" t="s">
        <v>396</v>
      </c>
      <c r="E267" s="2" t="s">
        <v>78</v>
      </c>
      <c r="H267" s="2" t="s">
        <v>17</v>
      </c>
      <c r="I267" s="2" t="s">
        <v>109</v>
      </c>
      <c r="AA267" s="2" t="s">
        <v>3070</v>
      </c>
      <c r="AB267" s="2" t="s">
        <v>3070</v>
      </c>
      <c r="AC267" s="2" t="s">
        <v>3070</v>
      </c>
      <c r="AD267" s="2" t="s">
        <v>3070</v>
      </c>
      <c r="AE267" s="2" t="s">
        <v>3070</v>
      </c>
      <c r="AF267" s="2" t="s">
        <v>3070</v>
      </c>
      <c r="AG267" s="2" t="s">
        <v>3070</v>
      </c>
    </row>
    <row r="268" spans="1:33" s="2" customFormat="1" x14ac:dyDescent="0.25">
      <c r="A268" s="2">
        <v>335685</v>
      </c>
      <c r="B268" s="2" t="s">
        <v>1246</v>
      </c>
      <c r="C268" s="2" t="s">
        <v>340</v>
      </c>
      <c r="D268" s="2" t="s">
        <v>555</v>
      </c>
      <c r="E268" s="2" t="s">
        <v>78</v>
      </c>
      <c r="H268" s="2" t="s">
        <v>17</v>
      </c>
      <c r="I268" s="2" t="s">
        <v>109</v>
      </c>
      <c r="AA268" s="2" t="s">
        <v>3070</v>
      </c>
      <c r="AB268" s="2" t="s">
        <v>3070</v>
      </c>
      <c r="AC268" s="2" t="s">
        <v>3070</v>
      </c>
      <c r="AD268" s="2" t="s">
        <v>3070</v>
      </c>
      <c r="AE268" s="2" t="s">
        <v>3070</v>
      </c>
      <c r="AF268" s="2" t="s">
        <v>3070</v>
      </c>
      <c r="AG268" s="2" t="s">
        <v>3070</v>
      </c>
    </row>
    <row r="269" spans="1:33" s="2" customFormat="1" x14ac:dyDescent="0.25">
      <c r="A269" s="2">
        <v>335690</v>
      </c>
      <c r="B269" s="2" t="s">
        <v>1247</v>
      </c>
      <c r="C269" s="2" t="s">
        <v>310</v>
      </c>
      <c r="D269" s="2" t="s">
        <v>951</v>
      </c>
      <c r="E269" s="2" t="s">
        <v>78</v>
      </c>
      <c r="H269" s="2" t="s">
        <v>17</v>
      </c>
      <c r="I269" s="2" t="s">
        <v>109</v>
      </c>
      <c r="AA269" s="2" t="s">
        <v>3070</v>
      </c>
      <c r="AB269" s="2" t="s">
        <v>3070</v>
      </c>
      <c r="AC269" s="2" t="s">
        <v>3070</v>
      </c>
      <c r="AD269" s="2" t="s">
        <v>3070</v>
      </c>
      <c r="AE269" s="2" t="s">
        <v>3070</v>
      </c>
      <c r="AF269" s="2" t="s">
        <v>3070</v>
      </c>
      <c r="AG269" s="2" t="s">
        <v>3070</v>
      </c>
    </row>
    <row r="270" spans="1:33" s="2" customFormat="1" x14ac:dyDescent="0.25">
      <c r="A270" s="2">
        <v>335692</v>
      </c>
      <c r="B270" s="2" t="s">
        <v>1248</v>
      </c>
      <c r="C270" s="2" t="s">
        <v>295</v>
      </c>
      <c r="D270" s="2" t="s">
        <v>821</v>
      </c>
      <c r="E270" s="2" t="s">
        <v>78</v>
      </c>
      <c r="H270" s="2" t="s">
        <v>17</v>
      </c>
      <c r="I270" s="2" t="s">
        <v>109</v>
      </c>
      <c r="AA270" s="2" t="s">
        <v>3070</v>
      </c>
      <c r="AB270" s="2" t="s">
        <v>3070</v>
      </c>
      <c r="AC270" s="2" t="s">
        <v>3070</v>
      </c>
      <c r="AD270" s="2" t="s">
        <v>3070</v>
      </c>
      <c r="AE270" s="2" t="s">
        <v>3070</v>
      </c>
      <c r="AF270" s="2" t="s">
        <v>3070</v>
      </c>
      <c r="AG270" s="2" t="s">
        <v>3070</v>
      </c>
    </row>
    <row r="271" spans="1:33" s="2" customFormat="1" x14ac:dyDescent="0.25">
      <c r="A271" s="2">
        <v>335694</v>
      </c>
      <c r="B271" s="2" t="s">
        <v>1249</v>
      </c>
      <c r="C271" s="2" t="s">
        <v>248</v>
      </c>
      <c r="D271" s="2" t="s">
        <v>561</v>
      </c>
      <c r="E271" s="2" t="s">
        <v>78</v>
      </c>
      <c r="H271" s="2" t="s">
        <v>17</v>
      </c>
      <c r="I271" s="2" t="s">
        <v>109</v>
      </c>
      <c r="AA271" s="2" t="s">
        <v>3070</v>
      </c>
      <c r="AB271" s="2" t="s">
        <v>3070</v>
      </c>
      <c r="AC271" s="2" t="s">
        <v>3070</v>
      </c>
      <c r="AD271" s="2" t="s">
        <v>3070</v>
      </c>
      <c r="AE271" s="2" t="s">
        <v>3070</v>
      </c>
      <c r="AF271" s="2" t="s">
        <v>3070</v>
      </c>
      <c r="AG271" s="2" t="s">
        <v>3070</v>
      </c>
    </row>
    <row r="272" spans="1:33" s="2" customFormat="1" x14ac:dyDescent="0.25">
      <c r="A272" s="2">
        <v>335713</v>
      </c>
      <c r="B272" s="2" t="s">
        <v>1250</v>
      </c>
      <c r="C272" s="2" t="s">
        <v>898</v>
      </c>
      <c r="D272" s="2" t="s">
        <v>267</v>
      </c>
      <c r="E272" s="2" t="s">
        <v>77</v>
      </c>
      <c r="H272" s="2" t="s">
        <v>17</v>
      </c>
      <c r="I272" s="2" t="s">
        <v>109</v>
      </c>
      <c r="AA272" s="2" t="s">
        <v>3070</v>
      </c>
      <c r="AB272" s="2" t="s">
        <v>3070</v>
      </c>
      <c r="AC272" s="2" t="s">
        <v>3070</v>
      </c>
      <c r="AD272" s="2" t="s">
        <v>3070</v>
      </c>
      <c r="AE272" s="2" t="s">
        <v>3070</v>
      </c>
      <c r="AF272" s="2" t="s">
        <v>3070</v>
      </c>
      <c r="AG272" s="2" t="s">
        <v>3070</v>
      </c>
    </row>
    <row r="273" spans="1:33" s="2" customFormat="1" x14ac:dyDescent="0.25">
      <c r="A273" s="2">
        <v>335715</v>
      </c>
      <c r="B273" s="2" t="s">
        <v>1828</v>
      </c>
      <c r="C273" s="2" t="s">
        <v>491</v>
      </c>
      <c r="D273" s="2" t="s">
        <v>510</v>
      </c>
      <c r="E273" s="2" t="s">
        <v>77</v>
      </c>
      <c r="H273" s="2" t="s">
        <v>17</v>
      </c>
      <c r="I273" s="2" t="s">
        <v>109</v>
      </c>
      <c r="AA273" s="2" t="s">
        <v>3070</v>
      </c>
      <c r="AB273" s="2" t="s">
        <v>3070</v>
      </c>
      <c r="AC273" s="2" t="s">
        <v>3070</v>
      </c>
      <c r="AD273" s="2" t="s">
        <v>3070</v>
      </c>
      <c r="AE273" s="2" t="s">
        <v>3070</v>
      </c>
      <c r="AF273" s="2" t="s">
        <v>3070</v>
      </c>
      <c r="AG273" s="2" t="s">
        <v>3070</v>
      </c>
    </row>
    <row r="274" spans="1:33" s="2" customFormat="1" x14ac:dyDescent="0.25">
      <c r="A274" s="2">
        <v>335717</v>
      </c>
      <c r="B274" s="2" t="s">
        <v>1829</v>
      </c>
      <c r="C274" s="2" t="s">
        <v>477</v>
      </c>
      <c r="D274" s="2" t="s">
        <v>499</v>
      </c>
      <c r="E274" s="2" t="s">
        <v>77</v>
      </c>
      <c r="H274" s="2" t="s">
        <v>17</v>
      </c>
      <c r="I274" s="2" t="s">
        <v>109</v>
      </c>
      <c r="AA274" s="2" t="s">
        <v>3070</v>
      </c>
      <c r="AB274" s="2" t="s">
        <v>3070</v>
      </c>
      <c r="AC274" s="2" t="s">
        <v>3070</v>
      </c>
      <c r="AD274" s="2" t="s">
        <v>3070</v>
      </c>
      <c r="AE274" s="2" t="s">
        <v>3070</v>
      </c>
      <c r="AF274" s="2" t="s">
        <v>3070</v>
      </c>
      <c r="AG274" s="2" t="s">
        <v>3070</v>
      </c>
    </row>
    <row r="275" spans="1:33" s="2" customFormat="1" x14ac:dyDescent="0.25">
      <c r="A275" s="2">
        <v>335722</v>
      </c>
      <c r="B275" s="2" t="s">
        <v>1251</v>
      </c>
      <c r="C275" s="2" t="s">
        <v>312</v>
      </c>
      <c r="D275" s="2" t="s">
        <v>307</v>
      </c>
      <c r="E275" s="2" t="s">
        <v>77</v>
      </c>
      <c r="H275" s="2" t="s">
        <v>17</v>
      </c>
      <c r="I275" s="2" t="s">
        <v>109</v>
      </c>
      <c r="AA275" s="2" t="s">
        <v>3070</v>
      </c>
      <c r="AB275" s="2" t="s">
        <v>3070</v>
      </c>
      <c r="AC275" s="2" t="s">
        <v>3070</v>
      </c>
      <c r="AD275" s="2" t="s">
        <v>3070</v>
      </c>
      <c r="AE275" s="2" t="s">
        <v>3070</v>
      </c>
      <c r="AF275" s="2" t="s">
        <v>3070</v>
      </c>
      <c r="AG275" s="2" t="s">
        <v>3070</v>
      </c>
    </row>
    <row r="276" spans="1:33" s="2" customFormat="1" x14ac:dyDescent="0.25">
      <c r="A276" s="2">
        <v>335725</v>
      </c>
      <c r="B276" s="2" t="s">
        <v>1252</v>
      </c>
      <c r="C276" s="2" t="s">
        <v>671</v>
      </c>
      <c r="D276" s="2" t="s">
        <v>342</v>
      </c>
      <c r="E276" s="2" t="s">
        <v>77</v>
      </c>
      <c r="H276" s="2" t="s">
        <v>17</v>
      </c>
      <c r="I276" s="2" t="s">
        <v>109</v>
      </c>
      <c r="AA276" s="2" t="s">
        <v>3070</v>
      </c>
      <c r="AB276" s="2" t="s">
        <v>3070</v>
      </c>
      <c r="AC276" s="2" t="s">
        <v>3070</v>
      </c>
      <c r="AD276" s="2" t="s">
        <v>3070</v>
      </c>
      <c r="AE276" s="2" t="s">
        <v>3070</v>
      </c>
      <c r="AF276" s="2" t="s">
        <v>3070</v>
      </c>
      <c r="AG276" s="2" t="s">
        <v>3070</v>
      </c>
    </row>
    <row r="277" spans="1:33" s="2" customFormat="1" x14ac:dyDescent="0.25">
      <c r="A277" s="2">
        <v>335726</v>
      </c>
      <c r="B277" s="2" t="s">
        <v>2030</v>
      </c>
      <c r="C277" s="2" t="s">
        <v>250</v>
      </c>
      <c r="D277" s="2" t="s">
        <v>263</v>
      </c>
      <c r="E277" s="2" t="s">
        <v>77</v>
      </c>
      <c r="H277" s="2" t="s">
        <v>17</v>
      </c>
      <c r="I277" s="2" t="s">
        <v>109</v>
      </c>
      <c r="AA277" s="2" t="s">
        <v>3070</v>
      </c>
      <c r="AB277" s="2" t="s">
        <v>3070</v>
      </c>
      <c r="AC277" s="2" t="s">
        <v>3070</v>
      </c>
      <c r="AD277" s="2" t="s">
        <v>3070</v>
      </c>
      <c r="AE277" s="2" t="s">
        <v>3070</v>
      </c>
      <c r="AF277" s="2" t="s">
        <v>3070</v>
      </c>
      <c r="AG277" s="2" t="s">
        <v>3070</v>
      </c>
    </row>
    <row r="278" spans="1:33" s="2" customFormat="1" x14ac:dyDescent="0.25">
      <c r="A278" s="2">
        <v>335728</v>
      </c>
      <c r="B278" s="2" t="s">
        <v>1253</v>
      </c>
      <c r="C278" s="2" t="s">
        <v>367</v>
      </c>
      <c r="D278" s="2" t="s">
        <v>1088</v>
      </c>
      <c r="E278" s="2" t="s">
        <v>77</v>
      </c>
      <c r="H278" s="2" t="s">
        <v>17</v>
      </c>
      <c r="I278" s="2" t="s">
        <v>109</v>
      </c>
      <c r="AA278" s="2" t="s">
        <v>3070</v>
      </c>
      <c r="AB278" s="2" t="s">
        <v>3070</v>
      </c>
      <c r="AC278" s="2" t="s">
        <v>3070</v>
      </c>
      <c r="AD278" s="2" t="s">
        <v>3070</v>
      </c>
      <c r="AE278" s="2" t="s">
        <v>3070</v>
      </c>
      <c r="AF278" s="2" t="s">
        <v>3070</v>
      </c>
      <c r="AG278" s="2" t="s">
        <v>3070</v>
      </c>
    </row>
    <row r="279" spans="1:33" s="2" customFormat="1" x14ac:dyDescent="0.25">
      <c r="A279" s="2">
        <v>335729</v>
      </c>
      <c r="B279" s="2" t="s">
        <v>2273</v>
      </c>
      <c r="C279" s="2" t="s">
        <v>448</v>
      </c>
      <c r="D279" s="2" t="s">
        <v>402</v>
      </c>
      <c r="E279" s="2" t="s">
        <v>77</v>
      </c>
      <c r="H279" s="2" t="s">
        <v>17</v>
      </c>
      <c r="I279" s="2" t="s">
        <v>109</v>
      </c>
      <c r="AA279" s="2" t="s">
        <v>3070</v>
      </c>
      <c r="AB279" s="2" t="s">
        <v>3070</v>
      </c>
      <c r="AC279" s="2" t="s">
        <v>3070</v>
      </c>
      <c r="AD279" s="2" t="s">
        <v>3070</v>
      </c>
      <c r="AE279" s="2" t="s">
        <v>3070</v>
      </c>
      <c r="AF279" s="2" t="s">
        <v>3070</v>
      </c>
      <c r="AG279" s="2" t="s">
        <v>3070</v>
      </c>
    </row>
    <row r="280" spans="1:33" s="2" customFormat="1" x14ac:dyDescent="0.25">
      <c r="A280" s="2">
        <v>335730</v>
      </c>
      <c r="B280" s="2" t="s">
        <v>2165</v>
      </c>
      <c r="C280" s="2" t="s">
        <v>345</v>
      </c>
      <c r="D280" s="2" t="s">
        <v>419</v>
      </c>
      <c r="E280" s="2" t="s">
        <v>78</v>
      </c>
      <c r="F280" s="2">
        <v>34220</v>
      </c>
      <c r="G280" s="2" t="s">
        <v>2166</v>
      </c>
      <c r="H280" s="2" t="s">
        <v>17</v>
      </c>
      <c r="I280" s="2" t="s">
        <v>109</v>
      </c>
      <c r="J280" s="2" t="s">
        <v>1044</v>
      </c>
      <c r="L280" s="2" t="s">
        <v>51</v>
      </c>
      <c r="AE280" s="2" t="s">
        <v>3070</v>
      </c>
      <c r="AF280" s="2" t="s">
        <v>3070</v>
      </c>
      <c r="AG280" s="2" t="s">
        <v>3070</v>
      </c>
    </row>
    <row r="281" spans="1:33" s="2" customFormat="1" x14ac:dyDescent="0.25">
      <c r="A281" s="2">
        <v>335735</v>
      </c>
      <c r="B281" s="2" t="s">
        <v>2428</v>
      </c>
      <c r="C281" s="2" t="s">
        <v>524</v>
      </c>
      <c r="D281" s="2" t="s">
        <v>357</v>
      </c>
      <c r="E281" s="2" t="s">
        <v>77</v>
      </c>
      <c r="H281" s="2" t="s">
        <v>17</v>
      </c>
      <c r="I281" s="2" t="s">
        <v>109</v>
      </c>
      <c r="AA281" s="2" t="s">
        <v>3070</v>
      </c>
      <c r="AB281" s="2" t="s">
        <v>3070</v>
      </c>
      <c r="AC281" s="2" t="s">
        <v>3070</v>
      </c>
      <c r="AD281" s="2" t="s">
        <v>3070</v>
      </c>
      <c r="AE281" s="2" t="s">
        <v>3070</v>
      </c>
      <c r="AF281" s="2" t="s">
        <v>3070</v>
      </c>
      <c r="AG281" s="2" t="s">
        <v>3070</v>
      </c>
    </row>
    <row r="282" spans="1:33" s="2" customFormat="1" x14ac:dyDescent="0.25">
      <c r="A282" s="2">
        <v>335744</v>
      </c>
      <c r="B282" s="2" t="s">
        <v>2037</v>
      </c>
      <c r="C282" s="2" t="s">
        <v>230</v>
      </c>
      <c r="D282" s="2" t="s">
        <v>447</v>
      </c>
      <c r="E282" s="2" t="s">
        <v>77</v>
      </c>
      <c r="H282" s="2" t="s">
        <v>17</v>
      </c>
      <c r="I282" s="2" t="s">
        <v>109</v>
      </c>
      <c r="AA282" s="2" t="s">
        <v>3070</v>
      </c>
      <c r="AB282" s="2" t="s">
        <v>3070</v>
      </c>
      <c r="AC282" s="2" t="s">
        <v>3070</v>
      </c>
      <c r="AD282" s="2" t="s">
        <v>3070</v>
      </c>
      <c r="AE282" s="2" t="s">
        <v>3070</v>
      </c>
      <c r="AF282" s="2" t="s">
        <v>3070</v>
      </c>
      <c r="AG282" s="2" t="s">
        <v>3070</v>
      </c>
    </row>
    <row r="283" spans="1:33" s="2" customFormat="1" x14ac:dyDescent="0.25">
      <c r="A283" s="2">
        <v>335748</v>
      </c>
      <c r="B283" s="2" t="s">
        <v>1254</v>
      </c>
      <c r="C283" s="2" t="s">
        <v>221</v>
      </c>
      <c r="D283" s="2" t="s">
        <v>833</v>
      </c>
      <c r="E283" s="2" t="s">
        <v>77</v>
      </c>
      <c r="H283" s="2" t="s">
        <v>17</v>
      </c>
      <c r="I283" s="2" t="s">
        <v>109</v>
      </c>
      <c r="AA283" s="2" t="s">
        <v>3070</v>
      </c>
      <c r="AB283" s="2" t="s">
        <v>3070</v>
      </c>
      <c r="AC283" s="2" t="s">
        <v>3070</v>
      </c>
      <c r="AD283" s="2" t="s">
        <v>3070</v>
      </c>
      <c r="AE283" s="2" t="s">
        <v>3070</v>
      </c>
      <c r="AF283" s="2" t="s">
        <v>3070</v>
      </c>
      <c r="AG283" s="2" t="s">
        <v>3070</v>
      </c>
    </row>
    <row r="284" spans="1:33" s="2" customFormat="1" x14ac:dyDescent="0.25">
      <c r="A284" s="2">
        <v>335752</v>
      </c>
      <c r="B284" s="2" t="s">
        <v>1255</v>
      </c>
      <c r="C284" s="2" t="s">
        <v>898</v>
      </c>
      <c r="D284" s="2" t="s">
        <v>1256</v>
      </c>
      <c r="E284" s="2" t="s">
        <v>77</v>
      </c>
      <c r="H284" s="2" t="s">
        <v>17</v>
      </c>
      <c r="I284" s="2" t="s">
        <v>109</v>
      </c>
      <c r="AA284" s="2" t="s">
        <v>3070</v>
      </c>
      <c r="AB284" s="2" t="s">
        <v>3070</v>
      </c>
      <c r="AC284" s="2" t="s">
        <v>3070</v>
      </c>
      <c r="AD284" s="2" t="s">
        <v>3070</v>
      </c>
      <c r="AE284" s="2" t="s">
        <v>3070</v>
      </c>
      <c r="AF284" s="2" t="s">
        <v>3070</v>
      </c>
      <c r="AG284" s="2" t="s">
        <v>3070</v>
      </c>
    </row>
    <row r="285" spans="1:33" s="2" customFormat="1" x14ac:dyDescent="0.25">
      <c r="A285" s="2">
        <v>335756</v>
      </c>
      <c r="B285" s="2" t="s">
        <v>1257</v>
      </c>
      <c r="C285" s="2" t="s">
        <v>553</v>
      </c>
      <c r="D285" s="2" t="s">
        <v>279</v>
      </c>
      <c r="E285" s="2" t="s">
        <v>77</v>
      </c>
      <c r="H285" s="2" t="s">
        <v>17</v>
      </c>
      <c r="I285" s="2" t="s">
        <v>109</v>
      </c>
      <c r="AA285" s="2" t="s">
        <v>3070</v>
      </c>
      <c r="AB285" s="2" t="s">
        <v>3070</v>
      </c>
      <c r="AC285" s="2" t="s">
        <v>3070</v>
      </c>
      <c r="AD285" s="2" t="s">
        <v>3070</v>
      </c>
      <c r="AE285" s="2" t="s">
        <v>3070</v>
      </c>
      <c r="AF285" s="2" t="s">
        <v>3070</v>
      </c>
      <c r="AG285" s="2" t="s">
        <v>3070</v>
      </c>
    </row>
    <row r="286" spans="1:33" s="2" customFormat="1" x14ac:dyDescent="0.25">
      <c r="A286" s="2">
        <v>335758</v>
      </c>
      <c r="B286" s="2" t="s">
        <v>1258</v>
      </c>
      <c r="C286" s="2" t="s">
        <v>246</v>
      </c>
      <c r="D286" s="2" t="s">
        <v>357</v>
      </c>
      <c r="E286" s="2" t="s">
        <v>77</v>
      </c>
      <c r="H286" s="2" t="s">
        <v>17</v>
      </c>
      <c r="I286" s="2" t="s">
        <v>109</v>
      </c>
      <c r="AA286" s="2" t="s">
        <v>3070</v>
      </c>
      <c r="AB286" s="2" t="s">
        <v>3070</v>
      </c>
      <c r="AC286" s="2" t="s">
        <v>3070</v>
      </c>
      <c r="AD286" s="2" t="s">
        <v>3070</v>
      </c>
      <c r="AE286" s="2" t="s">
        <v>3070</v>
      </c>
      <c r="AF286" s="2" t="s">
        <v>3070</v>
      </c>
      <c r="AG286" s="2" t="s">
        <v>3070</v>
      </c>
    </row>
    <row r="287" spans="1:33" s="2" customFormat="1" x14ac:dyDescent="0.25">
      <c r="A287" s="2">
        <v>335761</v>
      </c>
      <c r="B287" s="2" t="s">
        <v>2058</v>
      </c>
      <c r="C287" s="2" t="s">
        <v>596</v>
      </c>
      <c r="D287" s="2" t="s">
        <v>386</v>
      </c>
      <c r="E287" s="2" t="s">
        <v>77</v>
      </c>
      <c r="H287" s="2" t="s">
        <v>17</v>
      </c>
      <c r="I287" s="2" t="s">
        <v>109</v>
      </c>
      <c r="AA287" s="2" t="s">
        <v>3070</v>
      </c>
      <c r="AB287" s="2" t="s">
        <v>3070</v>
      </c>
      <c r="AC287" s="2" t="s">
        <v>3070</v>
      </c>
      <c r="AD287" s="2" t="s">
        <v>3070</v>
      </c>
      <c r="AE287" s="2" t="s">
        <v>3070</v>
      </c>
      <c r="AF287" s="2" t="s">
        <v>3070</v>
      </c>
      <c r="AG287" s="2" t="s">
        <v>3070</v>
      </c>
    </row>
    <row r="288" spans="1:33" s="2" customFormat="1" x14ac:dyDescent="0.25">
      <c r="A288" s="2">
        <v>335767</v>
      </c>
      <c r="B288" s="2" t="s">
        <v>1259</v>
      </c>
      <c r="C288" s="2" t="s">
        <v>1260</v>
      </c>
      <c r="D288" s="2" t="s">
        <v>819</v>
      </c>
      <c r="E288" s="2" t="s">
        <v>77</v>
      </c>
      <c r="H288" s="2" t="s">
        <v>17</v>
      </c>
      <c r="I288" s="2" t="s">
        <v>109</v>
      </c>
      <c r="AA288" s="2" t="s">
        <v>3070</v>
      </c>
      <c r="AB288" s="2" t="s">
        <v>3070</v>
      </c>
      <c r="AC288" s="2" t="s">
        <v>3070</v>
      </c>
      <c r="AD288" s="2" t="s">
        <v>3070</v>
      </c>
      <c r="AE288" s="2" t="s">
        <v>3070</v>
      </c>
      <c r="AF288" s="2" t="s">
        <v>3070</v>
      </c>
      <c r="AG288" s="2" t="s">
        <v>3070</v>
      </c>
    </row>
    <row r="289" spans="1:33" s="2" customFormat="1" x14ac:dyDescent="0.25">
      <c r="A289" s="2">
        <v>335770</v>
      </c>
      <c r="B289" s="2" t="s">
        <v>1261</v>
      </c>
      <c r="C289" s="2" t="s">
        <v>520</v>
      </c>
      <c r="D289" s="2" t="s">
        <v>362</v>
      </c>
      <c r="E289" s="2" t="s">
        <v>77</v>
      </c>
      <c r="H289" s="2" t="s">
        <v>17</v>
      </c>
      <c r="I289" s="2" t="s">
        <v>109</v>
      </c>
      <c r="AA289" s="2" t="s">
        <v>3070</v>
      </c>
      <c r="AB289" s="2" t="s">
        <v>3070</v>
      </c>
      <c r="AC289" s="2" t="s">
        <v>3070</v>
      </c>
      <c r="AD289" s="2" t="s">
        <v>3070</v>
      </c>
      <c r="AE289" s="2" t="s">
        <v>3070</v>
      </c>
      <c r="AF289" s="2" t="s">
        <v>3070</v>
      </c>
      <c r="AG289" s="2" t="s">
        <v>3070</v>
      </c>
    </row>
    <row r="290" spans="1:33" s="2" customFormat="1" x14ac:dyDescent="0.25">
      <c r="A290" s="2">
        <v>335774</v>
      </c>
      <c r="B290" s="2" t="s">
        <v>2167</v>
      </c>
      <c r="C290" s="2" t="s">
        <v>2168</v>
      </c>
      <c r="D290" s="2" t="s">
        <v>1680</v>
      </c>
      <c r="E290" s="2" t="s">
        <v>77</v>
      </c>
      <c r="H290" s="2" t="s">
        <v>17</v>
      </c>
      <c r="I290" s="2" t="s">
        <v>109</v>
      </c>
      <c r="AA290" s="2" t="s">
        <v>3070</v>
      </c>
      <c r="AB290" s="2" t="s">
        <v>3070</v>
      </c>
      <c r="AC290" s="2" t="s">
        <v>3070</v>
      </c>
      <c r="AD290" s="2" t="s">
        <v>3070</v>
      </c>
      <c r="AE290" s="2" t="s">
        <v>3070</v>
      </c>
      <c r="AF290" s="2" t="s">
        <v>3070</v>
      </c>
      <c r="AG290" s="2" t="s">
        <v>3070</v>
      </c>
    </row>
    <row r="291" spans="1:33" s="2" customFormat="1" x14ac:dyDescent="0.25">
      <c r="A291" s="2">
        <v>335778</v>
      </c>
      <c r="B291" s="2" t="s">
        <v>2313</v>
      </c>
      <c r="C291" s="2" t="s">
        <v>276</v>
      </c>
      <c r="D291" s="2" t="s">
        <v>575</v>
      </c>
      <c r="E291" s="2" t="s">
        <v>77</v>
      </c>
      <c r="H291" s="2" t="s">
        <v>17</v>
      </c>
      <c r="I291" s="2" t="s">
        <v>109</v>
      </c>
      <c r="AA291" s="2" t="s">
        <v>3070</v>
      </c>
      <c r="AB291" s="2" t="s">
        <v>3070</v>
      </c>
      <c r="AC291" s="2" t="s">
        <v>3070</v>
      </c>
      <c r="AD291" s="2" t="s">
        <v>3070</v>
      </c>
      <c r="AE291" s="2" t="s">
        <v>3070</v>
      </c>
      <c r="AF291" s="2" t="s">
        <v>3070</v>
      </c>
      <c r="AG291" s="2" t="s">
        <v>3070</v>
      </c>
    </row>
    <row r="292" spans="1:33" s="2" customFormat="1" x14ac:dyDescent="0.25">
      <c r="A292" s="2">
        <v>335786</v>
      </c>
      <c r="B292" s="2" t="s">
        <v>1908</v>
      </c>
      <c r="C292" s="2" t="s">
        <v>341</v>
      </c>
      <c r="D292" s="2" t="s">
        <v>452</v>
      </c>
      <c r="E292" s="2" t="s">
        <v>77</v>
      </c>
      <c r="H292" s="2" t="s">
        <v>17</v>
      </c>
      <c r="I292" s="2" t="s">
        <v>109</v>
      </c>
      <c r="AA292" s="2" t="s">
        <v>3070</v>
      </c>
      <c r="AB292" s="2" t="s">
        <v>3070</v>
      </c>
      <c r="AC292" s="2" t="s">
        <v>3070</v>
      </c>
      <c r="AD292" s="2" t="s">
        <v>3070</v>
      </c>
      <c r="AE292" s="2" t="s">
        <v>3070</v>
      </c>
      <c r="AF292" s="2" t="s">
        <v>3070</v>
      </c>
      <c r="AG292" s="2" t="s">
        <v>3070</v>
      </c>
    </row>
    <row r="293" spans="1:33" s="2" customFormat="1" x14ac:dyDescent="0.25">
      <c r="A293" s="2">
        <v>335792</v>
      </c>
      <c r="B293" s="2" t="s">
        <v>2188</v>
      </c>
      <c r="C293" s="2" t="s">
        <v>246</v>
      </c>
      <c r="D293" s="2" t="s">
        <v>2189</v>
      </c>
      <c r="E293" s="2" t="s">
        <v>77</v>
      </c>
      <c r="H293" s="2" t="s">
        <v>17</v>
      </c>
      <c r="I293" s="2" t="s">
        <v>109</v>
      </c>
      <c r="AA293" s="2" t="s">
        <v>3070</v>
      </c>
      <c r="AB293" s="2" t="s">
        <v>3070</v>
      </c>
      <c r="AC293" s="2" t="s">
        <v>3070</v>
      </c>
      <c r="AD293" s="2" t="s">
        <v>3070</v>
      </c>
      <c r="AE293" s="2" t="s">
        <v>3070</v>
      </c>
      <c r="AF293" s="2" t="s">
        <v>3070</v>
      </c>
      <c r="AG293" s="2" t="s">
        <v>3070</v>
      </c>
    </row>
    <row r="294" spans="1:33" s="2" customFormat="1" x14ac:dyDescent="0.25">
      <c r="A294" s="2">
        <v>335797</v>
      </c>
      <c r="B294" s="2" t="s">
        <v>1262</v>
      </c>
      <c r="C294" s="2" t="s">
        <v>230</v>
      </c>
      <c r="D294" s="2" t="s">
        <v>672</v>
      </c>
      <c r="E294" s="2" t="s">
        <v>77</v>
      </c>
      <c r="H294" s="2" t="s">
        <v>17</v>
      </c>
      <c r="I294" s="2" t="s">
        <v>109</v>
      </c>
      <c r="AA294" s="2" t="s">
        <v>3070</v>
      </c>
      <c r="AB294" s="2" t="s">
        <v>3070</v>
      </c>
      <c r="AC294" s="2" t="s">
        <v>3070</v>
      </c>
      <c r="AD294" s="2" t="s">
        <v>3070</v>
      </c>
      <c r="AE294" s="2" t="s">
        <v>3070</v>
      </c>
      <c r="AF294" s="2" t="s">
        <v>3070</v>
      </c>
      <c r="AG294" s="2" t="s">
        <v>3070</v>
      </c>
    </row>
    <row r="295" spans="1:33" s="2" customFormat="1" x14ac:dyDescent="0.25">
      <c r="A295" s="2">
        <v>335799</v>
      </c>
      <c r="B295" s="2" t="s">
        <v>1263</v>
      </c>
      <c r="C295" s="2" t="s">
        <v>213</v>
      </c>
      <c r="D295" s="2" t="s">
        <v>498</v>
      </c>
      <c r="E295" s="2" t="s">
        <v>77</v>
      </c>
      <c r="H295" s="2" t="s">
        <v>17</v>
      </c>
      <c r="I295" s="2" t="s">
        <v>109</v>
      </c>
      <c r="AA295" s="2" t="s">
        <v>3070</v>
      </c>
      <c r="AB295" s="2" t="s">
        <v>3070</v>
      </c>
      <c r="AC295" s="2" t="s">
        <v>3070</v>
      </c>
      <c r="AD295" s="2" t="s">
        <v>3070</v>
      </c>
      <c r="AE295" s="2" t="s">
        <v>3070</v>
      </c>
      <c r="AF295" s="2" t="s">
        <v>3070</v>
      </c>
      <c r="AG295" s="2" t="s">
        <v>3070</v>
      </c>
    </row>
    <row r="296" spans="1:33" s="2" customFormat="1" x14ac:dyDescent="0.25">
      <c r="A296" s="2">
        <v>335800</v>
      </c>
      <c r="B296" s="2" t="s">
        <v>1264</v>
      </c>
      <c r="C296" s="2" t="s">
        <v>373</v>
      </c>
      <c r="D296" s="2" t="s">
        <v>362</v>
      </c>
      <c r="E296" s="2" t="s">
        <v>77</v>
      </c>
      <c r="H296" s="2" t="s">
        <v>17</v>
      </c>
      <c r="I296" s="2" t="s">
        <v>109</v>
      </c>
      <c r="AA296" s="2" t="s">
        <v>3070</v>
      </c>
      <c r="AB296" s="2" t="s">
        <v>3070</v>
      </c>
      <c r="AC296" s="2" t="s">
        <v>3070</v>
      </c>
      <c r="AD296" s="2" t="s">
        <v>3070</v>
      </c>
      <c r="AE296" s="2" t="s">
        <v>3070</v>
      </c>
      <c r="AF296" s="2" t="s">
        <v>3070</v>
      </c>
      <c r="AG296" s="2" t="s">
        <v>3070</v>
      </c>
    </row>
    <row r="297" spans="1:33" s="2" customFormat="1" x14ac:dyDescent="0.25">
      <c r="A297" s="2">
        <v>335802</v>
      </c>
      <c r="B297" s="2" t="s">
        <v>1830</v>
      </c>
      <c r="C297" s="2" t="s">
        <v>284</v>
      </c>
      <c r="D297" s="2" t="s">
        <v>435</v>
      </c>
      <c r="E297" s="2" t="s">
        <v>78</v>
      </c>
      <c r="H297" s="2" t="s">
        <v>17</v>
      </c>
      <c r="I297" s="2" t="s">
        <v>109</v>
      </c>
      <c r="AA297" s="2" t="s">
        <v>3070</v>
      </c>
      <c r="AB297" s="2" t="s">
        <v>3070</v>
      </c>
      <c r="AC297" s="2" t="s">
        <v>3070</v>
      </c>
      <c r="AD297" s="2" t="s">
        <v>3070</v>
      </c>
      <c r="AE297" s="2" t="s">
        <v>3070</v>
      </c>
      <c r="AF297" s="2" t="s">
        <v>3070</v>
      </c>
      <c r="AG297" s="2" t="s">
        <v>3070</v>
      </c>
    </row>
    <row r="298" spans="1:33" s="2" customFormat="1" x14ac:dyDescent="0.25">
      <c r="A298" s="2">
        <v>335809</v>
      </c>
      <c r="B298" s="2" t="s">
        <v>1831</v>
      </c>
      <c r="C298" s="2" t="s">
        <v>504</v>
      </c>
      <c r="D298" s="2" t="s">
        <v>1335</v>
      </c>
      <c r="E298" s="2" t="s">
        <v>78</v>
      </c>
      <c r="H298" s="2" t="s">
        <v>17</v>
      </c>
      <c r="I298" s="2" t="s">
        <v>109</v>
      </c>
      <c r="AA298" s="2" t="s">
        <v>3070</v>
      </c>
      <c r="AB298" s="2" t="s">
        <v>3070</v>
      </c>
      <c r="AC298" s="2" t="s">
        <v>3070</v>
      </c>
      <c r="AD298" s="2" t="s">
        <v>3070</v>
      </c>
      <c r="AE298" s="2" t="s">
        <v>3070</v>
      </c>
      <c r="AF298" s="2" t="s">
        <v>3070</v>
      </c>
      <c r="AG298" s="2" t="s">
        <v>3070</v>
      </c>
    </row>
    <row r="299" spans="1:33" s="2" customFormat="1" x14ac:dyDescent="0.25">
      <c r="A299" s="2">
        <v>335810</v>
      </c>
      <c r="B299" s="2" t="s">
        <v>2169</v>
      </c>
      <c r="C299" s="2" t="s">
        <v>630</v>
      </c>
      <c r="D299" s="2" t="s">
        <v>2170</v>
      </c>
      <c r="E299" s="2" t="s">
        <v>78</v>
      </c>
      <c r="H299" s="2" t="s">
        <v>17</v>
      </c>
      <c r="I299" s="2" t="s">
        <v>109</v>
      </c>
      <c r="AA299" s="2" t="s">
        <v>3070</v>
      </c>
      <c r="AB299" s="2" t="s">
        <v>3070</v>
      </c>
      <c r="AC299" s="2" t="s">
        <v>3070</v>
      </c>
      <c r="AD299" s="2" t="s">
        <v>3070</v>
      </c>
      <c r="AE299" s="2" t="s">
        <v>3070</v>
      </c>
      <c r="AF299" s="2" t="s">
        <v>3070</v>
      </c>
      <c r="AG299" s="2" t="s">
        <v>3070</v>
      </c>
    </row>
    <row r="300" spans="1:33" s="2" customFormat="1" x14ac:dyDescent="0.25">
      <c r="A300" s="2">
        <v>335816</v>
      </c>
      <c r="B300" s="2" t="s">
        <v>1265</v>
      </c>
      <c r="C300" s="2" t="s">
        <v>371</v>
      </c>
      <c r="D300" s="2" t="s">
        <v>653</v>
      </c>
      <c r="E300" s="2" t="s">
        <v>78</v>
      </c>
      <c r="H300" s="2" t="s">
        <v>17</v>
      </c>
      <c r="I300" s="2" t="s">
        <v>109</v>
      </c>
      <c r="AA300" s="2" t="s">
        <v>3070</v>
      </c>
      <c r="AB300" s="2" t="s">
        <v>3070</v>
      </c>
      <c r="AC300" s="2" t="s">
        <v>3070</v>
      </c>
      <c r="AD300" s="2" t="s">
        <v>3070</v>
      </c>
      <c r="AE300" s="2" t="s">
        <v>3070</v>
      </c>
      <c r="AF300" s="2" t="s">
        <v>3070</v>
      </c>
      <c r="AG300" s="2" t="s">
        <v>3070</v>
      </c>
    </row>
    <row r="301" spans="1:33" s="2" customFormat="1" x14ac:dyDescent="0.25">
      <c r="A301" s="2">
        <v>335822</v>
      </c>
      <c r="B301" s="2" t="s">
        <v>1832</v>
      </c>
      <c r="C301" s="2" t="s">
        <v>230</v>
      </c>
      <c r="D301" s="2" t="s">
        <v>1122</v>
      </c>
      <c r="E301" s="2" t="s">
        <v>78</v>
      </c>
      <c r="H301" s="2" t="s">
        <v>17</v>
      </c>
      <c r="I301" s="2" t="s">
        <v>109</v>
      </c>
      <c r="AA301" s="2" t="s">
        <v>3070</v>
      </c>
      <c r="AB301" s="2" t="s">
        <v>3070</v>
      </c>
      <c r="AC301" s="2" t="s">
        <v>3070</v>
      </c>
      <c r="AD301" s="2" t="s">
        <v>3070</v>
      </c>
      <c r="AE301" s="2" t="s">
        <v>3070</v>
      </c>
      <c r="AF301" s="2" t="s">
        <v>3070</v>
      </c>
      <c r="AG301" s="2" t="s">
        <v>3070</v>
      </c>
    </row>
    <row r="302" spans="1:33" s="2" customFormat="1" x14ac:dyDescent="0.25">
      <c r="A302" s="2">
        <v>335824</v>
      </c>
      <c r="B302" s="2" t="s">
        <v>1833</v>
      </c>
      <c r="C302" s="2" t="s">
        <v>345</v>
      </c>
      <c r="D302" s="2" t="s">
        <v>418</v>
      </c>
      <c r="E302" s="2" t="s">
        <v>78</v>
      </c>
      <c r="H302" s="2" t="s">
        <v>17</v>
      </c>
      <c r="I302" s="2" t="s">
        <v>109</v>
      </c>
      <c r="AA302" s="2" t="s">
        <v>3070</v>
      </c>
      <c r="AB302" s="2" t="s">
        <v>3070</v>
      </c>
      <c r="AC302" s="2" t="s">
        <v>3070</v>
      </c>
      <c r="AD302" s="2" t="s">
        <v>3070</v>
      </c>
      <c r="AE302" s="2" t="s">
        <v>3070</v>
      </c>
      <c r="AF302" s="2" t="s">
        <v>3070</v>
      </c>
      <c r="AG302" s="2" t="s">
        <v>3070</v>
      </c>
    </row>
    <row r="303" spans="1:33" s="2" customFormat="1" x14ac:dyDescent="0.25">
      <c r="A303" s="2">
        <v>335826</v>
      </c>
      <c r="B303" s="2" t="s">
        <v>1266</v>
      </c>
      <c r="C303" s="2" t="s">
        <v>230</v>
      </c>
      <c r="D303" s="2" t="s">
        <v>223</v>
      </c>
      <c r="E303" s="2" t="s">
        <v>78</v>
      </c>
      <c r="H303" s="2" t="s">
        <v>17</v>
      </c>
      <c r="I303" s="2" t="s">
        <v>109</v>
      </c>
      <c r="AA303" s="2" t="s">
        <v>3070</v>
      </c>
      <c r="AB303" s="2" t="s">
        <v>3070</v>
      </c>
      <c r="AC303" s="2" t="s">
        <v>3070</v>
      </c>
      <c r="AD303" s="2" t="s">
        <v>3070</v>
      </c>
      <c r="AE303" s="2" t="s">
        <v>3070</v>
      </c>
      <c r="AF303" s="2" t="s">
        <v>3070</v>
      </c>
      <c r="AG303" s="2" t="s">
        <v>3070</v>
      </c>
    </row>
    <row r="304" spans="1:33" s="2" customFormat="1" x14ac:dyDescent="0.25">
      <c r="A304" s="2">
        <v>335827</v>
      </c>
      <c r="B304" s="2" t="s">
        <v>1267</v>
      </c>
      <c r="C304" s="2" t="s">
        <v>230</v>
      </c>
      <c r="D304" s="2" t="s">
        <v>280</v>
      </c>
      <c r="E304" s="2" t="s">
        <v>78</v>
      </c>
      <c r="H304" s="2" t="s">
        <v>17</v>
      </c>
      <c r="I304" s="2" t="s">
        <v>109</v>
      </c>
      <c r="AA304" s="2" t="s">
        <v>3070</v>
      </c>
      <c r="AB304" s="2" t="s">
        <v>3070</v>
      </c>
      <c r="AC304" s="2" t="s">
        <v>3070</v>
      </c>
      <c r="AD304" s="2" t="s">
        <v>3070</v>
      </c>
      <c r="AE304" s="2" t="s">
        <v>3070</v>
      </c>
      <c r="AF304" s="2" t="s">
        <v>3070</v>
      </c>
      <c r="AG304" s="2" t="s">
        <v>3070</v>
      </c>
    </row>
    <row r="305" spans="1:33" s="2" customFormat="1" x14ac:dyDescent="0.25">
      <c r="A305" s="2">
        <v>335828</v>
      </c>
      <c r="B305" s="2" t="s">
        <v>1268</v>
      </c>
      <c r="C305" s="2" t="s">
        <v>236</v>
      </c>
      <c r="D305" s="2" t="s">
        <v>555</v>
      </c>
      <c r="E305" s="2" t="s">
        <v>78</v>
      </c>
      <c r="H305" s="2" t="s">
        <v>17</v>
      </c>
      <c r="I305" s="2" t="s">
        <v>109</v>
      </c>
      <c r="AA305" s="2" t="s">
        <v>3070</v>
      </c>
      <c r="AB305" s="2" t="s">
        <v>3070</v>
      </c>
      <c r="AC305" s="2" t="s">
        <v>3070</v>
      </c>
      <c r="AD305" s="2" t="s">
        <v>3070</v>
      </c>
      <c r="AE305" s="2" t="s">
        <v>3070</v>
      </c>
      <c r="AF305" s="2" t="s">
        <v>3070</v>
      </c>
      <c r="AG305" s="2" t="s">
        <v>3070</v>
      </c>
    </row>
    <row r="306" spans="1:33" s="2" customFormat="1" x14ac:dyDescent="0.25">
      <c r="A306" s="2">
        <v>335829</v>
      </c>
      <c r="B306" s="2" t="s">
        <v>2259</v>
      </c>
      <c r="C306" s="2" t="s">
        <v>329</v>
      </c>
      <c r="D306" s="2" t="s">
        <v>1068</v>
      </c>
      <c r="E306" s="2" t="s">
        <v>78</v>
      </c>
      <c r="H306" s="2" t="s">
        <v>17</v>
      </c>
      <c r="I306" s="2" t="s">
        <v>109</v>
      </c>
      <c r="AA306" s="2" t="s">
        <v>3070</v>
      </c>
      <c r="AB306" s="2" t="s">
        <v>3070</v>
      </c>
      <c r="AC306" s="2" t="s">
        <v>3070</v>
      </c>
      <c r="AD306" s="2" t="s">
        <v>3070</v>
      </c>
      <c r="AE306" s="2" t="s">
        <v>3070</v>
      </c>
      <c r="AF306" s="2" t="s">
        <v>3070</v>
      </c>
      <c r="AG306" s="2" t="s">
        <v>3070</v>
      </c>
    </row>
    <row r="307" spans="1:33" s="2" customFormat="1" x14ac:dyDescent="0.25">
      <c r="A307" s="2">
        <v>335837</v>
      </c>
      <c r="B307" s="2" t="s">
        <v>1918</v>
      </c>
      <c r="C307" s="2" t="s">
        <v>230</v>
      </c>
      <c r="D307" s="2" t="s">
        <v>452</v>
      </c>
      <c r="E307" s="2" t="s">
        <v>78</v>
      </c>
      <c r="H307" s="2" t="s">
        <v>17</v>
      </c>
      <c r="I307" s="2" t="s">
        <v>109</v>
      </c>
      <c r="AA307" s="2" t="s">
        <v>3070</v>
      </c>
      <c r="AB307" s="2" t="s">
        <v>3070</v>
      </c>
      <c r="AC307" s="2" t="s">
        <v>3070</v>
      </c>
      <c r="AD307" s="2" t="s">
        <v>3070</v>
      </c>
      <c r="AE307" s="2" t="s">
        <v>3070</v>
      </c>
      <c r="AF307" s="2" t="s">
        <v>3070</v>
      </c>
      <c r="AG307" s="2" t="s">
        <v>3070</v>
      </c>
    </row>
    <row r="308" spans="1:33" s="2" customFormat="1" x14ac:dyDescent="0.25">
      <c r="A308" s="2">
        <v>335838</v>
      </c>
      <c r="B308" s="2" t="s">
        <v>1269</v>
      </c>
      <c r="C308" s="2" t="s">
        <v>213</v>
      </c>
      <c r="D308" s="2" t="s">
        <v>419</v>
      </c>
      <c r="E308" s="2" t="s">
        <v>78</v>
      </c>
      <c r="H308" s="2" t="s">
        <v>17</v>
      </c>
      <c r="I308" s="2" t="s">
        <v>109</v>
      </c>
      <c r="AA308" s="2" t="s">
        <v>3070</v>
      </c>
      <c r="AB308" s="2" t="s">
        <v>3070</v>
      </c>
      <c r="AC308" s="2" t="s">
        <v>3070</v>
      </c>
      <c r="AD308" s="2" t="s">
        <v>3070</v>
      </c>
      <c r="AE308" s="2" t="s">
        <v>3070</v>
      </c>
      <c r="AF308" s="2" t="s">
        <v>3070</v>
      </c>
      <c r="AG308" s="2" t="s">
        <v>3070</v>
      </c>
    </row>
    <row r="309" spans="1:33" s="2" customFormat="1" x14ac:dyDescent="0.25">
      <c r="A309" s="2">
        <v>335842</v>
      </c>
      <c r="B309" s="2" t="s">
        <v>1270</v>
      </c>
      <c r="C309" s="2" t="s">
        <v>304</v>
      </c>
      <c r="D309" s="2" t="s">
        <v>412</v>
      </c>
      <c r="E309" s="2" t="s">
        <v>78</v>
      </c>
      <c r="H309" s="2" t="s">
        <v>17</v>
      </c>
      <c r="I309" s="2" t="s">
        <v>109</v>
      </c>
      <c r="AA309" s="2" t="s">
        <v>3070</v>
      </c>
      <c r="AB309" s="2" t="s">
        <v>3070</v>
      </c>
      <c r="AC309" s="2" t="s">
        <v>3070</v>
      </c>
      <c r="AD309" s="2" t="s">
        <v>3070</v>
      </c>
      <c r="AE309" s="2" t="s">
        <v>3070</v>
      </c>
      <c r="AF309" s="2" t="s">
        <v>3070</v>
      </c>
      <c r="AG309" s="2" t="s">
        <v>3070</v>
      </c>
    </row>
    <row r="310" spans="1:33" s="2" customFormat="1" x14ac:dyDescent="0.25">
      <c r="A310" s="2">
        <v>335844</v>
      </c>
      <c r="B310" s="2" t="s">
        <v>1834</v>
      </c>
      <c r="C310" s="2" t="s">
        <v>213</v>
      </c>
      <c r="D310" s="2" t="s">
        <v>1835</v>
      </c>
      <c r="E310" s="2" t="s">
        <v>77</v>
      </c>
      <c r="H310" s="2" t="s">
        <v>17</v>
      </c>
      <c r="I310" s="2" t="s">
        <v>109</v>
      </c>
      <c r="AA310" s="2" t="s">
        <v>3070</v>
      </c>
      <c r="AB310" s="2" t="s">
        <v>3070</v>
      </c>
      <c r="AC310" s="2" t="s">
        <v>3070</v>
      </c>
      <c r="AD310" s="2" t="s">
        <v>3070</v>
      </c>
      <c r="AE310" s="2" t="s">
        <v>3070</v>
      </c>
      <c r="AF310" s="2" t="s">
        <v>3070</v>
      </c>
      <c r="AG310" s="2" t="s">
        <v>3070</v>
      </c>
    </row>
    <row r="311" spans="1:33" s="2" customFormat="1" x14ac:dyDescent="0.25">
      <c r="A311" s="2">
        <v>335847</v>
      </c>
      <c r="B311" s="2" t="s">
        <v>1271</v>
      </c>
      <c r="C311" s="2" t="s">
        <v>1272</v>
      </c>
      <c r="D311" s="2" t="s">
        <v>1273</v>
      </c>
      <c r="E311" s="2" t="s">
        <v>77</v>
      </c>
      <c r="H311" s="2" t="s">
        <v>17</v>
      </c>
      <c r="I311" s="2" t="s">
        <v>109</v>
      </c>
      <c r="AA311" s="2" t="s">
        <v>3070</v>
      </c>
      <c r="AB311" s="2" t="s">
        <v>3070</v>
      </c>
      <c r="AC311" s="2" t="s">
        <v>3070</v>
      </c>
      <c r="AD311" s="2" t="s">
        <v>3070</v>
      </c>
      <c r="AE311" s="2" t="s">
        <v>3070</v>
      </c>
      <c r="AF311" s="2" t="s">
        <v>3070</v>
      </c>
      <c r="AG311" s="2" t="s">
        <v>3070</v>
      </c>
    </row>
    <row r="312" spans="1:33" s="2" customFormat="1" x14ac:dyDescent="0.25">
      <c r="A312" s="2">
        <v>335848</v>
      </c>
      <c r="B312" s="2" t="s">
        <v>1274</v>
      </c>
      <c r="C312" s="2" t="s">
        <v>213</v>
      </c>
      <c r="D312" s="2" t="s">
        <v>698</v>
      </c>
      <c r="E312" s="2" t="s">
        <v>77</v>
      </c>
      <c r="H312" s="2" t="s">
        <v>17</v>
      </c>
      <c r="I312" s="2" t="s">
        <v>109</v>
      </c>
      <c r="AA312" s="2" t="s">
        <v>3070</v>
      </c>
      <c r="AB312" s="2" t="s">
        <v>3070</v>
      </c>
      <c r="AC312" s="2" t="s">
        <v>3070</v>
      </c>
      <c r="AD312" s="2" t="s">
        <v>3070</v>
      </c>
      <c r="AE312" s="2" t="s">
        <v>3070</v>
      </c>
      <c r="AF312" s="2" t="s">
        <v>3070</v>
      </c>
      <c r="AG312" s="2" t="s">
        <v>3070</v>
      </c>
    </row>
    <row r="313" spans="1:33" s="2" customFormat="1" x14ac:dyDescent="0.25">
      <c r="A313" s="2">
        <v>335849</v>
      </c>
      <c r="B313" s="2" t="s">
        <v>1275</v>
      </c>
      <c r="C313" s="2" t="s">
        <v>230</v>
      </c>
      <c r="D313" s="2" t="s">
        <v>543</v>
      </c>
      <c r="E313" s="2" t="s">
        <v>77</v>
      </c>
      <c r="H313" s="2" t="s">
        <v>17</v>
      </c>
      <c r="I313" s="2" t="s">
        <v>109</v>
      </c>
      <c r="AA313" s="2" t="s">
        <v>3070</v>
      </c>
      <c r="AB313" s="2" t="s">
        <v>3070</v>
      </c>
      <c r="AC313" s="2" t="s">
        <v>3070</v>
      </c>
      <c r="AD313" s="2" t="s">
        <v>3070</v>
      </c>
      <c r="AE313" s="2" t="s">
        <v>3070</v>
      </c>
      <c r="AF313" s="2" t="s">
        <v>3070</v>
      </c>
      <c r="AG313" s="2" t="s">
        <v>3070</v>
      </c>
    </row>
    <row r="314" spans="1:33" s="2" customFormat="1" x14ac:dyDescent="0.25">
      <c r="A314" s="2">
        <v>335853</v>
      </c>
      <c r="B314" s="2" t="s">
        <v>1276</v>
      </c>
      <c r="C314" s="2" t="s">
        <v>213</v>
      </c>
      <c r="D314" s="2" t="s">
        <v>746</v>
      </c>
      <c r="E314" s="2" t="s">
        <v>77</v>
      </c>
      <c r="H314" s="2" t="s">
        <v>17</v>
      </c>
      <c r="I314" s="2" t="s">
        <v>109</v>
      </c>
      <c r="AA314" s="2" t="s">
        <v>3070</v>
      </c>
      <c r="AB314" s="2" t="s">
        <v>3070</v>
      </c>
      <c r="AC314" s="2" t="s">
        <v>3070</v>
      </c>
      <c r="AD314" s="2" t="s">
        <v>3070</v>
      </c>
      <c r="AE314" s="2" t="s">
        <v>3070</v>
      </c>
      <c r="AF314" s="2" t="s">
        <v>3070</v>
      </c>
      <c r="AG314" s="2" t="s">
        <v>3070</v>
      </c>
    </row>
    <row r="315" spans="1:33" s="2" customFormat="1" x14ac:dyDescent="0.25">
      <c r="A315" s="2">
        <v>335857</v>
      </c>
      <c r="B315" s="2" t="s">
        <v>2997</v>
      </c>
      <c r="C315" s="2" t="s">
        <v>230</v>
      </c>
      <c r="D315" s="2" t="s">
        <v>419</v>
      </c>
      <c r="E315" s="2" t="s">
        <v>77</v>
      </c>
      <c r="F315" s="2">
        <v>30437</v>
      </c>
      <c r="G315" s="2" t="s">
        <v>19</v>
      </c>
      <c r="H315" s="2" t="s">
        <v>17</v>
      </c>
      <c r="I315" s="2" t="s">
        <v>109</v>
      </c>
      <c r="J315" s="2" t="s">
        <v>1044</v>
      </c>
      <c r="L315" s="2" t="s">
        <v>19</v>
      </c>
      <c r="AF315" s="2" t="s">
        <v>3070</v>
      </c>
      <c r="AG315" s="2" t="s">
        <v>3070</v>
      </c>
    </row>
    <row r="316" spans="1:33" s="2" customFormat="1" x14ac:dyDescent="0.25">
      <c r="A316" s="2">
        <v>335860</v>
      </c>
      <c r="B316" s="2" t="s">
        <v>1277</v>
      </c>
      <c r="C316" s="2" t="s">
        <v>579</v>
      </c>
      <c r="D316" s="2" t="s">
        <v>842</v>
      </c>
      <c r="E316" s="2" t="s">
        <v>77</v>
      </c>
      <c r="H316" s="2" t="s">
        <v>17</v>
      </c>
      <c r="I316" s="2" t="s">
        <v>109</v>
      </c>
      <c r="AA316" s="2" t="s">
        <v>3070</v>
      </c>
      <c r="AB316" s="2" t="s">
        <v>3070</v>
      </c>
      <c r="AC316" s="2" t="s">
        <v>3070</v>
      </c>
      <c r="AD316" s="2" t="s">
        <v>3070</v>
      </c>
      <c r="AE316" s="2" t="s">
        <v>3070</v>
      </c>
      <c r="AF316" s="2" t="s">
        <v>3070</v>
      </c>
      <c r="AG316" s="2" t="s">
        <v>3070</v>
      </c>
    </row>
    <row r="317" spans="1:33" s="2" customFormat="1" x14ac:dyDescent="0.25">
      <c r="A317" s="2">
        <v>335861</v>
      </c>
      <c r="B317" s="2" t="s">
        <v>1278</v>
      </c>
      <c r="C317" s="2" t="s">
        <v>250</v>
      </c>
      <c r="D317" s="2" t="s">
        <v>223</v>
      </c>
      <c r="E317" s="2" t="s">
        <v>77</v>
      </c>
      <c r="H317" s="2" t="s">
        <v>17</v>
      </c>
      <c r="I317" s="2" t="s">
        <v>109</v>
      </c>
      <c r="AA317" s="2" t="s">
        <v>3070</v>
      </c>
      <c r="AB317" s="2" t="s">
        <v>3070</v>
      </c>
      <c r="AC317" s="2" t="s">
        <v>3070</v>
      </c>
      <c r="AD317" s="2" t="s">
        <v>3070</v>
      </c>
      <c r="AE317" s="2" t="s">
        <v>3070</v>
      </c>
      <c r="AF317" s="2" t="s">
        <v>3070</v>
      </c>
      <c r="AG317" s="2" t="s">
        <v>3070</v>
      </c>
    </row>
    <row r="318" spans="1:33" s="2" customFormat="1" x14ac:dyDescent="0.25">
      <c r="A318" s="2">
        <v>335863</v>
      </c>
      <c r="B318" s="2" t="s">
        <v>1279</v>
      </c>
      <c r="C318" s="2" t="s">
        <v>1280</v>
      </c>
      <c r="D318" s="2" t="s">
        <v>235</v>
      </c>
      <c r="E318" s="2" t="s">
        <v>77</v>
      </c>
      <c r="H318" s="2" t="s">
        <v>17</v>
      </c>
      <c r="I318" s="2" t="s">
        <v>109</v>
      </c>
      <c r="AA318" s="2" t="s">
        <v>3070</v>
      </c>
      <c r="AB318" s="2" t="s">
        <v>3070</v>
      </c>
      <c r="AC318" s="2" t="s">
        <v>3070</v>
      </c>
      <c r="AD318" s="2" t="s">
        <v>3070</v>
      </c>
      <c r="AE318" s="2" t="s">
        <v>3070</v>
      </c>
      <c r="AF318" s="2" t="s">
        <v>3070</v>
      </c>
      <c r="AG318" s="2" t="s">
        <v>3070</v>
      </c>
    </row>
    <row r="319" spans="1:33" s="2" customFormat="1" x14ac:dyDescent="0.25">
      <c r="A319" s="2">
        <v>335864</v>
      </c>
      <c r="B319" s="2" t="s">
        <v>1876</v>
      </c>
      <c r="C319" s="2" t="s">
        <v>221</v>
      </c>
      <c r="D319" s="2" t="s">
        <v>299</v>
      </c>
      <c r="E319" s="2" t="s">
        <v>77</v>
      </c>
      <c r="H319" s="2" t="s">
        <v>17</v>
      </c>
      <c r="I319" s="2" t="s">
        <v>109</v>
      </c>
      <c r="AA319" s="2" t="s">
        <v>3070</v>
      </c>
      <c r="AB319" s="2" t="s">
        <v>3070</v>
      </c>
      <c r="AC319" s="2" t="s">
        <v>3070</v>
      </c>
      <c r="AD319" s="2" t="s">
        <v>3070</v>
      </c>
      <c r="AE319" s="2" t="s">
        <v>3070</v>
      </c>
      <c r="AF319" s="2" t="s">
        <v>3070</v>
      </c>
      <c r="AG319" s="2" t="s">
        <v>3070</v>
      </c>
    </row>
    <row r="320" spans="1:33" s="2" customFormat="1" x14ac:dyDescent="0.25">
      <c r="A320" s="2">
        <v>335866</v>
      </c>
      <c r="B320" s="2" t="s">
        <v>2031</v>
      </c>
      <c r="C320" s="2" t="s">
        <v>500</v>
      </c>
      <c r="D320" s="2" t="s">
        <v>642</v>
      </c>
      <c r="E320" s="2" t="s">
        <v>77</v>
      </c>
      <c r="H320" s="2" t="s">
        <v>17</v>
      </c>
      <c r="I320" s="2" t="s">
        <v>109</v>
      </c>
      <c r="AA320" s="2" t="s">
        <v>3070</v>
      </c>
      <c r="AB320" s="2" t="s">
        <v>3070</v>
      </c>
      <c r="AC320" s="2" t="s">
        <v>3070</v>
      </c>
      <c r="AD320" s="2" t="s">
        <v>3070</v>
      </c>
      <c r="AE320" s="2" t="s">
        <v>3070</v>
      </c>
      <c r="AF320" s="2" t="s">
        <v>3070</v>
      </c>
      <c r="AG320" s="2" t="s">
        <v>3070</v>
      </c>
    </row>
    <row r="321" spans="1:33" s="2" customFormat="1" x14ac:dyDescent="0.25">
      <c r="A321" s="2">
        <v>335869</v>
      </c>
      <c r="B321" s="2" t="s">
        <v>1281</v>
      </c>
      <c r="C321" s="2" t="s">
        <v>825</v>
      </c>
      <c r="D321" s="2" t="s">
        <v>641</v>
      </c>
      <c r="E321" s="2" t="s">
        <v>77</v>
      </c>
      <c r="H321" s="2" t="s">
        <v>17</v>
      </c>
      <c r="I321" s="2" t="s">
        <v>109</v>
      </c>
      <c r="AA321" s="2" t="s">
        <v>3070</v>
      </c>
      <c r="AB321" s="2" t="s">
        <v>3070</v>
      </c>
      <c r="AC321" s="2" t="s">
        <v>3070</v>
      </c>
      <c r="AD321" s="2" t="s">
        <v>3070</v>
      </c>
      <c r="AE321" s="2" t="s">
        <v>3070</v>
      </c>
      <c r="AF321" s="2" t="s">
        <v>3070</v>
      </c>
      <c r="AG321" s="2" t="s">
        <v>3070</v>
      </c>
    </row>
    <row r="322" spans="1:33" s="2" customFormat="1" x14ac:dyDescent="0.25">
      <c r="A322" s="2">
        <v>335871</v>
      </c>
      <c r="B322" s="2" t="s">
        <v>1836</v>
      </c>
      <c r="C322" s="2" t="s">
        <v>213</v>
      </c>
      <c r="D322" s="2" t="s">
        <v>247</v>
      </c>
      <c r="E322" s="2" t="s">
        <v>77</v>
      </c>
      <c r="H322" s="2" t="s">
        <v>17</v>
      </c>
      <c r="I322" s="2" t="s">
        <v>109</v>
      </c>
      <c r="AA322" s="2" t="s">
        <v>3070</v>
      </c>
      <c r="AB322" s="2" t="s">
        <v>3070</v>
      </c>
      <c r="AC322" s="2" t="s">
        <v>3070</v>
      </c>
      <c r="AD322" s="2" t="s">
        <v>3070</v>
      </c>
      <c r="AE322" s="2" t="s">
        <v>3070</v>
      </c>
      <c r="AF322" s="2" t="s">
        <v>3070</v>
      </c>
      <c r="AG322" s="2" t="s">
        <v>3070</v>
      </c>
    </row>
    <row r="323" spans="1:33" s="2" customFormat="1" x14ac:dyDescent="0.25">
      <c r="A323" s="2">
        <v>335872</v>
      </c>
      <c r="B323" s="2" t="s">
        <v>1837</v>
      </c>
      <c r="C323" s="2" t="s">
        <v>246</v>
      </c>
      <c r="D323" s="2" t="s">
        <v>1838</v>
      </c>
      <c r="E323" s="2" t="s">
        <v>77</v>
      </c>
      <c r="F323" s="2">
        <v>34495</v>
      </c>
      <c r="G323" s="2" t="s">
        <v>1839</v>
      </c>
      <c r="H323" s="2" t="s">
        <v>17</v>
      </c>
      <c r="I323" s="2" t="s">
        <v>109</v>
      </c>
      <c r="J323" s="2" t="s">
        <v>1044</v>
      </c>
      <c r="L323" s="2" t="s">
        <v>31</v>
      </c>
      <c r="AE323" s="2" t="s">
        <v>3070</v>
      </c>
      <c r="AF323" s="2" t="s">
        <v>3070</v>
      </c>
      <c r="AG323" s="2" t="s">
        <v>3070</v>
      </c>
    </row>
    <row r="324" spans="1:33" s="2" customFormat="1" x14ac:dyDescent="0.25">
      <c r="A324" s="2">
        <v>335873</v>
      </c>
      <c r="B324" s="2" t="s">
        <v>1840</v>
      </c>
      <c r="C324" s="2" t="s">
        <v>524</v>
      </c>
      <c r="D324" s="2" t="s">
        <v>1841</v>
      </c>
      <c r="E324" s="2" t="s">
        <v>77</v>
      </c>
      <c r="H324" s="2" t="s">
        <v>17</v>
      </c>
      <c r="I324" s="2" t="s">
        <v>109</v>
      </c>
      <c r="AA324" s="2" t="s">
        <v>3070</v>
      </c>
      <c r="AB324" s="2" t="s">
        <v>3070</v>
      </c>
      <c r="AC324" s="2" t="s">
        <v>3070</v>
      </c>
      <c r="AD324" s="2" t="s">
        <v>3070</v>
      </c>
      <c r="AE324" s="2" t="s">
        <v>3070</v>
      </c>
      <c r="AF324" s="2" t="s">
        <v>3070</v>
      </c>
      <c r="AG324" s="2" t="s">
        <v>3070</v>
      </c>
    </row>
    <row r="325" spans="1:33" s="2" customFormat="1" x14ac:dyDescent="0.25">
      <c r="A325" s="2">
        <v>335877</v>
      </c>
      <c r="B325" s="2" t="s">
        <v>1282</v>
      </c>
      <c r="C325" s="2" t="s">
        <v>349</v>
      </c>
      <c r="D325" s="2" t="s">
        <v>746</v>
      </c>
      <c r="E325" s="2" t="s">
        <v>77</v>
      </c>
      <c r="H325" s="2" t="s">
        <v>17</v>
      </c>
      <c r="I325" s="2" t="s">
        <v>109</v>
      </c>
      <c r="AA325" s="2" t="s">
        <v>3070</v>
      </c>
      <c r="AB325" s="2" t="s">
        <v>3070</v>
      </c>
      <c r="AC325" s="2" t="s">
        <v>3070</v>
      </c>
      <c r="AD325" s="2" t="s">
        <v>3070</v>
      </c>
      <c r="AE325" s="2" t="s">
        <v>3070</v>
      </c>
      <c r="AF325" s="2" t="s">
        <v>3070</v>
      </c>
      <c r="AG325" s="2" t="s">
        <v>3070</v>
      </c>
    </row>
    <row r="326" spans="1:33" s="2" customFormat="1" x14ac:dyDescent="0.25">
      <c r="A326" s="2">
        <v>335878</v>
      </c>
      <c r="B326" s="2" t="s">
        <v>1283</v>
      </c>
      <c r="C326" s="2" t="s">
        <v>230</v>
      </c>
      <c r="D326" s="2" t="s">
        <v>447</v>
      </c>
      <c r="E326" s="2" t="s">
        <v>77</v>
      </c>
      <c r="H326" s="2" t="s">
        <v>17</v>
      </c>
      <c r="I326" s="2" t="s">
        <v>109</v>
      </c>
      <c r="AA326" s="2" t="s">
        <v>3070</v>
      </c>
      <c r="AB326" s="2" t="s">
        <v>3070</v>
      </c>
      <c r="AC326" s="2" t="s">
        <v>3070</v>
      </c>
      <c r="AD326" s="2" t="s">
        <v>3070</v>
      </c>
      <c r="AE326" s="2" t="s">
        <v>3070</v>
      </c>
      <c r="AF326" s="2" t="s">
        <v>3070</v>
      </c>
      <c r="AG326" s="2" t="s">
        <v>3070</v>
      </c>
    </row>
    <row r="327" spans="1:33" s="2" customFormat="1" x14ac:dyDescent="0.25">
      <c r="A327" s="2">
        <v>335883</v>
      </c>
      <c r="B327" s="2" t="s">
        <v>1284</v>
      </c>
      <c r="C327" s="2" t="s">
        <v>213</v>
      </c>
      <c r="D327" s="2" t="s">
        <v>1285</v>
      </c>
      <c r="E327" s="2" t="s">
        <v>78</v>
      </c>
      <c r="H327" s="2" t="s">
        <v>17</v>
      </c>
      <c r="I327" s="2" t="s">
        <v>109</v>
      </c>
      <c r="AA327" s="2" t="s">
        <v>3070</v>
      </c>
      <c r="AB327" s="2" t="s">
        <v>3070</v>
      </c>
      <c r="AC327" s="2" t="s">
        <v>3070</v>
      </c>
      <c r="AD327" s="2" t="s">
        <v>3070</v>
      </c>
      <c r="AE327" s="2" t="s">
        <v>3070</v>
      </c>
      <c r="AF327" s="2" t="s">
        <v>3070</v>
      </c>
      <c r="AG327" s="2" t="s">
        <v>3070</v>
      </c>
    </row>
    <row r="328" spans="1:33" s="2" customFormat="1" x14ac:dyDescent="0.25">
      <c r="A328" s="2">
        <v>335886</v>
      </c>
      <c r="B328" s="2" t="s">
        <v>1286</v>
      </c>
      <c r="C328" s="2" t="s">
        <v>872</v>
      </c>
      <c r="D328" s="2" t="s">
        <v>614</v>
      </c>
      <c r="E328" s="2" t="s">
        <v>78</v>
      </c>
      <c r="H328" s="2" t="s">
        <v>17</v>
      </c>
      <c r="I328" s="2" t="s">
        <v>109</v>
      </c>
      <c r="AA328" s="2" t="s">
        <v>3070</v>
      </c>
      <c r="AB328" s="2" t="s">
        <v>3070</v>
      </c>
      <c r="AC328" s="2" t="s">
        <v>3070</v>
      </c>
      <c r="AD328" s="2" t="s">
        <v>3070</v>
      </c>
      <c r="AE328" s="2" t="s">
        <v>3070</v>
      </c>
      <c r="AF328" s="2" t="s">
        <v>3070</v>
      </c>
      <c r="AG328" s="2" t="s">
        <v>3070</v>
      </c>
    </row>
    <row r="329" spans="1:33" s="2" customFormat="1" x14ac:dyDescent="0.25">
      <c r="A329" s="2">
        <v>335888</v>
      </c>
      <c r="B329" s="2" t="s">
        <v>1909</v>
      </c>
      <c r="C329" s="2" t="s">
        <v>326</v>
      </c>
      <c r="D329" s="2" t="s">
        <v>797</v>
      </c>
      <c r="E329" s="2" t="s">
        <v>78</v>
      </c>
      <c r="H329" s="2" t="s">
        <v>17</v>
      </c>
      <c r="I329" s="2" t="s">
        <v>109</v>
      </c>
      <c r="AA329" s="2" t="s">
        <v>3070</v>
      </c>
      <c r="AB329" s="2" t="s">
        <v>3070</v>
      </c>
      <c r="AC329" s="2" t="s">
        <v>3070</v>
      </c>
      <c r="AD329" s="2" t="s">
        <v>3070</v>
      </c>
      <c r="AE329" s="2" t="s">
        <v>3070</v>
      </c>
      <c r="AF329" s="2" t="s">
        <v>3070</v>
      </c>
      <c r="AG329" s="2" t="s">
        <v>3070</v>
      </c>
    </row>
    <row r="330" spans="1:33" s="2" customFormat="1" x14ac:dyDescent="0.25">
      <c r="A330" s="2">
        <v>335891</v>
      </c>
      <c r="B330" s="2" t="s">
        <v>1287</v>
      </c>
      <c r="C330" s="2" t="s">
        <v>748</v>
      </c>
      <c r="D330" s="2" t="s">
        <v>396</v>
      </c>
      <c r="E330" s="2" t="s">
        <v>78</v>
      </c>
      <c r="H330" s="2" t="s">
        <v>17</v>
      </c>
      <c r="I330" s="2" t="s">
        <v>109</v>
      </c>
      <c r="AA330" s="2" t="s">
        <v>3070</v>
      </c>
      <c r="AB330" s="2" t="s">
        <v>3070</v>
      </c>
      <c r="AC330" s="2" t="s">
        <v>3070</v>
      </c>
      <c r="AD330" s="2" t="s">
        <v>3070</v>
      </c>
      <c r="AE330" s="2" t="s">
        <v>3070</v>
      </c>
      <c r="AF330" s="2" t="s">
        <v>3070</v>
      </c>
      <c r="AG330" s="2" t="s">
        <v>3070</v>
      </c>
    </row>
    <row r="331" spans="1:33" s="2" customFormat="1" x14ac:dyDescent="0.25">
      <c r="A331" s="2">
        <v>335897</v>
      </c>
      <c r="B331" s="2" t="s">
        <v>1288</v>
      </c>
      <c r="C331" s="2" t="s">
        <v>329</v>
      </c>
      <c r="D331" s="2" t="s">
        <v>803</v>
      </c>
      <c r="E331" s="2" t="s">
        <v>78</v>
      </c>
      <c r="H331" s="2" t="s">
        <v>17</v>
      </c>
      <c r="I331" s="2" t="s">
        <v>109</v>
      </c>
      <c r="AA331" s="2" t="s">
        <v>3070</v>
      </c>
      <c r="AB331" s="2" t="s">
        <v>3070</v>
      </c>
      <c r="AC331" s="2" t="s">
        <v>3070</v>
      </c>
      <c r="AD331" s="2" t="s">
        <v>3070</v>
      </c>
      <c r="AE331" s="2" t="s">
        <v>3070</v>
      </c>
      <c r="AF331" s="2" t="s">
        <v>3070</v>
      </c>
      <c r="AG331" s="2" t="s">
        <v>3070</v>
      </c>
    </row>
    <row r="332" spans="1:33" s="2" customFormat="1" x14ac:dyDescent="0.25">
      <c r="A332" s="2">
        <v>335898</v>
      </c>
      <c r="B332" s="2" t="s">
        <v>1289</v>
      </c>
      <c r="C332" s="2" t="s">
        <v>707</v>
      </c>
      <c r="D332" s="2" t="s">
        <v>806</v>
      </c>
      <c r="E332" s="2" t="s">
        <v>78</v>
      </c>
      <c r="F332" s="2">
        <v>31850</v>
      </c>
      <c r="G332" s="2" t="s">
        <v>664</v>
      </c>
      <c r="H332" s="2" t="s">
        <v>17</v>
      </c>
      <c r="I332" s="2" t="s">
        <v>109</v>
      </c>
      <c r="AC332" s="2" t="s">
        <v>3070</v>
      </c>
      <c r="AD332" s="2" t="s">
        <v>3070</v>
      </c>
      <c r="AE332" s="2" t="s">
        <v>3070</v>
      </c>
      <c r="AF332" s="2" t="s">
        <v>3070</v>
      </c>
      <c r="AG332" s="2" t="s">
        <v>3070</v>
      </c>
    </row>
    <row r="333" spans="1:33" s="2" customFormat="1" x14ac:dyDescent="0.25">
      <c r="A333" s="2">
        <v>335903</v>
      </c>
      <c r="B333" s="2" t="s">
        <v>1290</v>
      </c>
      <c r="C333" s="2" t="s">
        <v>1291</v>
      </c>
      <c r="D333" s="2" t="s">
        <v>673</v>
      </c>
      <c r="E333" s="2" t="s">
        <v>78</v>
      </c>
      <c r="H333" s="2" t="s">
        <v>17</v>
      </c>
      <c r="I333" s="2" t="s">
        <v>109</v>
      </c>
      <c r="AA333" s="2" t="s">
        <v>3070</v>
      </c>
      <c r="AB333" s="2" t="s">
        <v>3070</v>
      </c>
      <c r="AC333" s="2" t="s">
        <v>3070</v>
      </c>
      <c r="AD333" s="2" t="s">
        <v>3070</v>
      </c>
      <c r="AE333" s="2" t="s">
        <v>3070</v>
      </c>
      <c r="AF333" s="2" t="s">
        <v>3070</v>
      </c>
      <c r="AG333" s="2" t="s">
        <v>3070</v>
      </c>
    </row>
    <row r="334" spans="1:33" s="2" customFormat="1" x14ac:dyDescent="0.25">
      <c r="A334" s="2">
        <v>335906</v>
      </c>
      <c r="B334" s="2" t="s">
        <v>1842</v>
      </c>
      <c r="C334" s="2" t="s">
        <v>487</v>
      </c>
      <c r="D334" s="2" t="s">
        <v>223</v>
      </c>
      <c r="E334" s="2" t="s">
        <v>77</v>
      </c>
      <c r="F334" s="2">
        <v>29247</v>
      </c>
      <c r="G334" s="2" t="s">
        <v>19</v>
      </c>
      <c r="H334" s="2" t="s">
        <v>17</v>
      </c>
      <c r="I334" s="2" t="s">
        <v>109</v>
      </c>
      <c r="AB334" s="2" t="s">
        <v>3070</v>
      </c>
      <c r="AC334" s="2" t="s">
        <v>3070</v>
      </c>
      <c r="AD334" s="2" t="s">
        <v>3070</v>
      </c>
      <c r="AE334" s="2" t="s">
        <v>3070</v>
      </c>
      <c r="AF334" s="2" t="s">
        <v>3070</v>
      </c>
      <c r="AG334" s="2" t="s">
        <v>3070</v>
      </c>
    </row>
    <row r="335" spans="1:33" s="2" customFormat="1" x14ac:dyDescent="0.25">
      <c r="A335" s="2">
        <v>335908</v>
      </c>
      <c r="B335" s="2" t="s">
        <v>1292</v>
      </c>
      <c r="C335" s="2" t="s">
        <v>859</v>
      </c>
      <c r="D335" s="2" t="s">
        <v>242</v>
      </c>
      <c r="E335" s="2" t="s">
        <v>78</v>
      </c>
      <c r="H335" s="2" t="s">
        <v>17</v>
      </c>
      <c r="I335" s="2" t="s">
        <v>109</v>
      </c>
      <c r="AA335" s="2" t="s">
        <v>3070</v>
      </c>
      <c r="AB335" s="2" t="s">
        <v>3070</v>
      </c>
      <c r="AC335" s="2" t="s">
        <v>3070</v>
      </c>
      <c r="AD335" s="2" t="s">
        <v>3070</v>
      </c>
      <c r="AE335" s="2" t="s">
        <v>3070</v>
      </c>
      <c r="AF335" s="2" t="s">
        <v>3070</v>
      </c>
      <c r="AG335" s="2" t="s">
        <v>3070</v>
      </c>
    </row>
    <row r="336" spans="1:33" s="2" customFormat="1" x14ac:dyDescent="0.25">
      <c r="A336" s="2">
        <v>335909</v>
      </c>
      <c r="B336" s="2" t="s">
        <v>1843</v>
      </c>
      <c r="C336" s="2" t="s">
        <v>246</v>
      </c>
      <c r="D336" s="2" t="s">
        <v>575</v>
      </c>
      <c r="E336" s="2" t="s">
        <v>78</v>
      </c>
      <c r="H336" s="2" t="s">
        <v>17</v>
      </c>
      <c r="I336" s="2" t="s">
        <v>109</v>
      </c>
      <c r="AA336" s="2" t="s">
        <v>3070</v>
      </c>
      <c r="AB336" s="2" t="s">
        <v>3070</v>
      </c>
      <c r="AC336" s="2" t="s">
        <v>3070</v>
      </c>
      <c r="AD336" s="2" t="s">
        <v>3070</v>
      </c>
      <c r="AE336" s="2" t="s">
        <v>3070</v>
      </c>
      <c r="AF336" s="2" t="s">
        <v>3070</v>
      </c>
      <c r="AG336" s="2" t="s">
        <v>3070</v>
      </c>
    </row>
    <row r="337" spans="1:33" s="2" customFormat="1" x14ac:dyDescent="0.25">
      <c r="A337" s="2">
        <v>335911</v>
      </c>
      <c r="B337" s="2" t="s">
        <v>1293</v>
      </c>
      <c r="C337" s="2" t="s">
        <v>230</v>
      </c>
      <c r="D337" s="2" t="s">
        <v>856</v>
      </c>
      <c r="E337" s="2" t="s">
        <v>78</v>
      </c>
      <c r="H337" s="2" t="s">
        <v>17</v>
      </c>
      <c r="I337" s="2" t="s">
        <v>109</v>
      </c>
      <c r="AA337" s="2" t="s">
        <v>3070</v>
      </c>
      <c r="AB337" s="2" t="s">
        <v>3070</v>
      </c>
      <c r="AC337" s="2" t="s">
        <v>3070</v>
      </c>
      <c r="AD337" s="2" t="s">
        <v>3070</v>
      </c>
      <c r="AE337" s="2" t="s">
        <v>3070</v>
      </c>
      <c r="AF337" s="2" t="s">
        <v>3070</v>
      </c>
      <c r="AG337" s="2" t="s">
        <v>3070</v>
      </c>
    </row>
    <row r="338" spans="1:33" s="2" customFormat="1" x14ac:dyDescent="0.25">
      <c r="A338" s="2">
        <v>335921</v>
      </c>
      <c r="B338" s="2" t="s">
        <v>1294</v>
      </c>
      <c r="C338" s="2" t="s">
        <v>213</v>
      </c>
      <c r="D338" s="2" t="s">
        <v>1295</v>
      </c>
      <c r="E338" s="2" t="s">
        <v>78</v>
      </c>
      <c r="H338" s="2" t="s">
        <v>17</v>
      </c>
      <c r="I338" s="2" t="s">
        <v>109</v>
      </c>
      <c r="AA338" s="2" t="s">
        <v>3070</v>
      </c>
      <c r="AB338" s="2" t="s">
        <v>3070</v>
      </c>
      <c r="AC338" s="2" t="s">
        <v>3070</v>
      </c>
      <c r="AD338" s="2" t="s">
        <v>3070</v>
      </c>
      <c r="AE338" s="2" t="s">
        <v>3070</v>
      </c>
      <c r="AF338" s="2" t="s">
        <v>3070</v>
      </c>
      <c r="AG338" s="2" t="s">
        <v>3070</v>
      </c>
    </row>
    <row r="339" spans="1:33" s="2" customFormat="1" x14ac:dyDescent="0.25">
      <c r="A339" s="2">
        <v>335924</v>
      </c>
      <c r="B339" s="2" t="s">
        <v>2038</v>
      </c>
      <c r="C339" s="2" t="s">
        <v>887</v>
      </c>
      <c r="D339" s="2" t="s">
        <v>743</v>
      </c>
      <c r="E339" s="2" t="s">
        <v>78</v>
      </c>
      <c r="H339" s="2" t="s">
        <v>17</v>
      </c>
      <c r="I339" s="2" t="s">
        <v>109</v>
      </c>
      <c r="AA339" s="2" t="s">
        <v>3070</v>
      </c>
      <c r="AB339" s="2" t="s">
        <v>3070</v>
      </c>
      <c r="AC339" s="2" t="s">
        <v>3070</v>
      </c>
      <c r="AD339" s="2" t="s">
        <v>3070</v>
      </c>
      <c r="AE339" s="2" t="s">
        <v>3070</v>
      </c>
      <c r="AF339" s="2" t="s">
        <v>3070</v>
      </c>
      <c r="AG339" s="2" t="s">
        <v>3070</v>
      </c>
    </row>
    <row r="340" spans="1:33" s="2" customFormat="1" x14ac:dyDescent="0.25">
      <c r="A340" s="2">
        <v>335926</v>
      </c>
      <c r="B340" s="2" t="s">
        <v>1296</v>
      </c>
      <c r="C340" s="2" t="s">
        <v>253</v>
      </c>
      <c r="D340" s="2" t="s">
        <v>296</v>
      </c>
      <c r="E340" s="2" t="s">
        <v>77</v>
      </c>
      <c r="H340" s="2" t="s">
        <v>17</v>
      </c>
      <c r="I340" s="2" t="s">
        <v>109</v>
      </c>
      <c r="AA340" s="2" t="s">
        <v>3070</v>
      </c>
      <c r="AB340" s="2" t="s">
        <v>3070</v>
      </c>
      <c r="AC340" s="2" t="s">
        <v>3070</v>
      </c>
      <c r="AD340" s="2" t="s">
        <v>3070</v>
      </c>
      <c r="AE340" s="2" t="s">
        <v>3070</v>
      </c>
      <c r="AF340" s="2" t="s">
        <v>3070</v>
      </c>
      <c r="AG340" s="2" t="s">
        <v>3070</v>
      </c>
    </row>
    <row r="341" spans="1:33" s="2" customFormat="1" x14ac:dyDescent="0.25">
      <c r="A341" s="2">
        <v>335928</v>
      </c>
      <c r="B341" s="2" t="s">
        <v>1297</v>
      </c>
      <c r="C341" s="2" t="s">
        <v>919</v>
      </c>
      <c r="D341" s="2" t="s">
        <v>441</v>
      </c>
      <c r="E341" s="2" t="s">
        <v>77</v>
      </c>
      <c r="F341" s="2">
        <v>31804</v>
      </c>
      <c r="G341" s="2" t="s">
        <v>415</v>
      </c>
      <c r="H341" s="2" t="s">
        <v>17</v>
      </c>
      <c r="I341" s="2" t="s">
        <v>109</v>
      </c>
      <c r="J341" s="2" t="s">
        <v>1044</v>
      </c>
      <c r="L341" s="2" t="s">
        <v>31</v>
      </c>
      <c r="AE341" s="2" t="s">
        <v>3070</v>
      </c>
      <c r="AF341" s="2" t="s">
        <v>3070</v>
      </c>
      <c r="AG341" s="2" t="s">
        <v>3070</v>
      </c>
    </row>
    <row r="342" spans="1:33" s="2" customFormat="1" x14ac:dyDescent="0.25">
      <c r="A342" s="2">
        <v>335929</v>
      </c>
      <c r="B342" s="2" t="s">
        <v>1298</v>
      </c>
      <c r="C342" s="2" t="s">
        <v>493</v>
      </c>
      <c r="D342" s="2" t="s">
        <v>211</v>
      </c>
      <c r="E342" s="2" t="s">
        <v>77</v>
      </c>
      <c r="H342" s="2" t="s">
        <v>17</v>
      </c>
      <c r="I342" s="2" t="s">
        <v>109</v>
      </c>
      <c r="AA342" s="2" t="s">
        <v>3070</v>
      </c>
      <c r="AB342" s="2" t="s">
        <v>3070</v>
      </c>
      <c r="AC342" s="2" t="s">
        <v>3070</v>
      </c>
      <c r="AD342" s="2" t="s">
        <v>3070</v>
      </c>
      <c r="AE342" s="2" t="s">
        <v>3070</v>
      </c>
      <c r="AF342" s="2" t="s">
        <v>3070</v>
      </c>
      <c r="AG342" s="2" t="s">
        <v>3070</v>
      </c>
    </row>
    <row r="343" spans="1:33" s="2" customFormat="1" x14ac:dyDescent="0.25">
      <c r="A343" s="2">
        <v>335930</v>
      </c>
      <c r="B343" s="2" t="s">
        <v>1299</v>
      </c>
      <c r="C343" s="2" t="s">
        <v>230</v>
      </c>
      <c r="D343" s="2" t="s">
        <v>293</v>
      </c>
      <c r="E343" s="2" t="s">
        <v>77</v>
      </c>
      <c r="H343" s="2" t="s">
        <v>17</v>
      </c>
      <c r="I343" s="2" t="s">
        <v>109</v>
      </c>
      <c r="AA343" s="2" t="s">
        <v>3070</v>
      </c>
      <c r="AB343" s="2" t="s">
        <v>3070</v>
      </c>
      <c r="AC343" s="2" t="s">
        <v>3070</v>
      </c>
      <c r="AD343" s="2" t="s">
        <v>3070</v>
      </c>
      <c r="AE343" s="2" t="s">
        <v>3070</v>
      </c>
      <c r="AF343" s="2" t="s">
        <v>3070</v>
      </c>
      <c r="AG343" s="2" t="s">
        <v>3070</v>
      </c>
    </row>
    <row r="344" spans="1:33" s="2" customFormat="1" x14ac:dyDescent="0.25">
      <c r="A344" s="2">
        <v>335934</v>
      </c>
      <c r="B344" s="2" t="s">
        <v>899</v>
      </c>
      <c r="C344" s="2" t="s">
        <v>318</v>
      </c>
      <c r="D344" s="2" t="s">
        <v>755</v>
      </c>
      <c r="E344" s="2" t="s">
        <v>77</v>
      </c>
      <c r="H344" s="2" t="s">
        <v>17</v>
      </c>
      <c r="I344" s="2" t="s">
        <v>109</v>
      </c>
      <c r="AA344" s="2" t="s">
        <v>3070</v>
      </c>
      <c r="AB344" s="2" t="s">
        <v>3070</v>
      </c>
      <c r="AC344" s="2" t="s">
        <v>3070</v>
      </c>
      <c r="AD344" s="2" t="s">
        <v>3070</v>
      </c>
      <c r="AE344" s="2" t="s">
        <v>3070</v>
      </c>
      <c r="AF344" s="2" t="s">
        <v>3070</v>
      </c>
      <c r="AG344" s="2" t="s">
        <v>3070</v>
      </c>
    </row>
    <row r="345" spans="1:33" s="2" customFormat="1" x14ac:dyDescent="0.25">
      <c r="A345" s="2">
        <v>335935</v>
      </c>
      <c r="B345" s="2" t="s">
        <v>1300</v>
      </c>
      <c r="C345" s="2" t="s">
        <v>398</v>
      </c>
      <c r="D345" s="2" t="s">
        <v>1301</v>
      </c>
      <c r="E345" s="2" t="s">
        <v>77</v>
      </c>
      <c r="H345" s="2" t="s">
        <v>17</v>
      </c>
      <c r="I345" s="2" t="s">
        <v>109</v>
      </c>
      <c r="AA345" s="2" t="s">
        <v>3070</v>
      </c>
      <c r="AB345" s="2" t="s">
        <v>3070</v>
      </c>
      <c r="AC345" s="2" t="s">
        <v>3070</v>
      </c>
      <c r="AD345" s="2" t="s">
        <v>3070</v>
      </c>
      <c r="AE345" s="2" t="s">
        <v>3070</v>
      </c>
      <c r="AF345" s="2" t="s">
        <v>3070</v>
      </c>
      <c r="AG345" s="2" t="s">
        <v>3070</v>
      </c>
    </row>
    <row r="346" spans="1:33" s="2" customFormat="1" x14ac:dyDescent="0.25">
      <c r="A346" s="2">
        <v>335937</v>
      </c>
      <c r="B346" s="2" t="s">
        <v>1302</v>
      </c>
      <c r="C346" s="2" t="s">
        <v>230</v>
      </c>
      <c r="D346" s="2" t="s">
        <v>572</v>
      </c>
      <c r="E346" s="2" t="s">
        <v>77</v>
      </c>
      <c r="F346" s="2">
        <v>33378</v>
      </c>
      <c r="G346" s="2" t="s">
        <v>1303</v>
      </c>
      <c r="H346" s="2" t="s">
        <v>17</v>
      </c>
      <c r="I346" s="2" t="s">
        <v>109</v>
      </c>
      <c r="AF346" s="2" t="s">
        <v>3070</v>
      </c>
      <c r="AG346" s="2" t="s">
        <v>3070</v>
      </c>
    </row>
    <row r="347" spans="1:33" s="2" customFormat="1" x14ac:dyDescent="0.25">
      <c r="A347" s="2">
        <v>335940</v>
      </c>
      <c r="B347" s="2" t="s">
        <v>1304</v>
      </c>
      <c r="C347" s="2" t="s">
        <v>246</v>
      </c>
      <c r="D347" s="2" t="s">
        <v>519</v>
      </c>
      <c r="E347" s="2" t="s">
        <v>77</v>
      </c>
      <c r="H347" s="2" t="s">
        <v>17</v>
      </c>
      <c r="I347" s="2" t="s">
        <v>109</v>
      </c>
      <c r="AA347" s="2" t="s">
        <v>3070</v>
      </c>
      <c r="AB347" s="2" t="s">
        <v>3070</v>
      </c>
      <c r="AC347" s="2" t="s">
        <v>3070</v>
      </c>
      <c r="AD347" s="2" t="s">
        <v>3070</v>
      </c>
      <c r="AE347" s="2" t="s">
        <v>3070</v>
      </c>
      <c r="AF347" s="2" t="s">
        <v>3070</v>
      </c>
      <c r="AG347" s="2" t="s">
        <v>3070</v>
      </c>
    </row>
    <row r="348" spans="1:33" s="2" customFormat="1" x14ac:dyDescent="0.25">
      <c r="A348" s="2">
        <v>335941</v>
      </c>
      <c r="B348" s="2" t="s">
        <v>788</v>
      </c>
      <c r="C348" s="2" t="s">
        <v>500</v>
      </c>
      <c r="D348" s="2" t="s">
        <v>400</v>
      </c>
      <c r="E348" s="2" t="s">
        <v>77</v>
      </c>
      <c r="H348" s="2" t="s">
        <v>17</v>
      </c>
      <c r="I348" s="2" t="s">
        <v>109</v>
      </c>
      <c r="AA348" s="2" t="s">
        <v>3070</v>
      </c>
      <c r="AB348" s="2" t="s">
        <v>3070</v>
      </c>
      <c r="AC348" s="2" t="s">
        <v>3070</v>
      </c>
      <c r="AD348" s="2" t="s">
        <v>3070</v>
      </c>
      <c r="AE348" s="2" t="s">
        <v>3070</v>
      </c>
      <c r="AF348" s="2" t="s">
        <v>3070</v>
      </c>
      <c r="AG348" s="2" t="s">
        <v>3070</v>
      </c>
    </row>
    <row r="349" spans="1:33" s="2" customFormat="1" x14ac:dyDescent="0.25">
      <c r="A349" s="2">
        <v>335942</v>
      </c>
      <c r="B349" s="2" t="s">
        <v>1305</v>
      </c>
      <c r="C349" s="2" t="s">
        <v>318</v>
      </c>
      <c r="D349" s="2" t="s">
        <v>1306</v>
      </c>
      <c r="E349" s="2" t="s">
        <v>77</v>
      </c>
      <c r="H349" s="2" t="s">
        <v>17</v>
      </c>
      <c r="I349" s="2" t="s">
        <v>109</v>
      </c>
      <c r="AA349" s="2" t="s">
        <v>3070</v>
      </c>
      <c r="AB349" s="2" t="s">
        <v>3070</v>
      </c>
      <c r="AC349" s="2" t="s">
        <v>3070</v>
      </c>
      <c r="AD349" s="2" t="s">
        <v>3070</v>
      </c>
      <c r="AE349" s="2" t="s">
        <v>3070</v>
      </c>
      <c r="AF349" s="2" t="s">
        <v>3070</v>
      </c>
      <c r="AG349" s="2" t="s">
        <v>3070</v>
      </c>
    </row>
    <row r="350" spans="1:33" s="2" customFormat="1" x14ac:dyDescent="0.25">
      <c r="A350" s="2">
        <v>335943</v>
      </c>
      <c r="B350" s="2" t="s">
        <v>1305</v>
      </c>
      <c r="C350" s="2" t="s">
        <v>533</v>
      </c>
      <c r="D350" s="2" t="s">
        <v>362</v>
      </c>
      <c r="E350" s="2" t="s">
        <v>77</v>
      </c>
      <c r="H350" s="2" t="s">
        <v>17</v>
      </c>
      <c r="I350" s="2" t="s">
        <v>109</v>
      </c>
      <c r="AB350" s="2" t="s">
        <v>3070</v>
      </c>
      <c r="AC350" s="2" t="s">
        <v>3070</v>
      </c>
      <c r="AD350" s="2" t="s">
        <v>3070</v>
      </c>
      <c r="AE350" s="2" t="s">
        <v>3070</v>
      </c>
      <c r="AF350" s="2" t="s">
        <v>3070</v>
      </c>
      <c r="AG350" s="2" t="s">
        <v>3070</v>
      </c>
    </row>
    <row r="351" spans="1:33" s="2" customFormat="1" x14ac:dyDescent="0.25">
      <c r="A351" s="2">
        <v>335944</v>
      </c>
      <c r="B351" s="2" t="s">
        <v>1305</v>
      </c>
      <c r="C351" s="2" t="s">
        <v>336</v>
      </c>
      <c r="D351" s="2" t="s">
        <v>342</v>
      </c>
      <c r="E351" s="2" t="s">
        <v>77</v>
      </c>
      <c r="H351" s="2" t="s">
        <v>17</v>
      </c>
      <c r="I351" s="2" t="s">
        <v>109</v>
      </c>
      <c r="AB351" s="2" t="s">
        <v>3070</v>
      </c>
      <c r="AC351" s="2" t="s">
        <v>3070</v>
      </c>
      <c r="AD351" s="2" t="s">
        <v>3070</v>
      </c>
      <c r="AE351" s="2" t="s">
        <v>3070</v>
      </c>
      <c r="AF351" s="2" t="s">
        <v>3070</v>
      </c>
      <c r="AG351" s="2" t="s">
        <v>3070</v>
      </c>
    </row>
    <row r="352" spans="1:33" s="2" customFormat="1" x14ac:dyDescent="0.25">
      <c r="A352" s="2">
        <v>335946</v>
      </c>
      <c r="B352" s="2" t="s">
        <v>2157</v>
      </c>
      <c r="C352" s="2" t="s">
        <v>850</v>
      </c>
      <c r="D352" s="2" t="s">
        <v>215</v>
      </c>
      <c r="E352" s="2" t="s">
        <v>77</v>
      </c>
      <c r="H352" s="2" t="s">
        <v>17</v>
      </c>
      <c r="I352" s="2" t="s">
        <v>109</v>
      </c>
      <c r="AA352" s="2" t="s">
        <v>3070</v>
      </c>
      <c r="AB352" s="2" t="s">
        <v>3070</v>
      </c>
      <c r="AC352" s="2" t="s">
        <v>3070</v>
      </c>
      <c r="AD352" s="2" t="s">
        <v>3070</v>
      </c>
      <c r="AE352" s="2" t="s">
        <v>3070</v>
      </c>
      <c r="AF352" s="2" t="s">
        <v>3070</v>
      </c>
      <c r="AG352" s="2" t="s">
        <v>3070</v>
      </c>
    </row>
    <row r="353" spans="1:33" s="2" customFormat="1" x14ac:dyDescent="0.25">
      <c r="A353" s="2">
        <v>335953</v>
      </c>
      <c r="B353" s="2" t="s">
        <v>1910</v>
      </c>
      <c r="C353" s="2" t="s">
        <v>308</v>
      </c>
      <c r="D353" s="2" t="s">
        <v>330</v>
      </c>
      <c r="E353" s="2" t="s">
        <v>77</v>
      </c>
      <c r="H353" s="2" t="s">
        <v>17</v>
      </c>
      <c r="I353" s="2" t="s">
        <v>109</v>
      </c>
      <c r="AA353" s="2" t="s">
        <v>3070</v>
      </c>
      <c r="AB353" s="2" t="s">
        <v>3070</v>
      </c>
      <c r="AC353" s="2" t="s">
        <v>3070</v>
      </c>
      <c r="AD353" s="2" t="s">
        <v>3070</v>
      </c>
      <c r="AE353" s="2" t="s">
        <v>3070</v>
      </c>
      <c r="AF353" s="2" t="s">
        <v>3070</v>
      </c>
      <c r="AG353" s="2" t="s">
        <v>3070</v>
      </c>
    </row>
    <row r="354" spans="1:33" s="2" customFormat="1" x14ac:dyDescent="0.25">
      <c r="A354" s="2">
        <v>335957</v>
      </c>
      <c r="B354" s="2" t="s">
        <v>1307</v>
      </c>
      <c r="C354" s="2" t="s">
        <v>230</v>
      </c>
      <c r="D354" s="2" t="s">
        <v>1308</v>
      </c>
      <c r="E354" s="2" t="s">
        <v>77</v>
      </c>
      <c r="H354" s="2" t="s">
        <v>17</v>
      </c>
      <c r="I354" s="2" t="s">
        <v>109</v>
      </c>
      <c r="AA354" s="2" t="s">
        <v>3070</v>
      </c>
      <c r="AB354" s="2" t="s">
        <v>3070</v>
      </c>
      <c r="AC354" s="2" t="s">
        <v>3070</v>
      </c>
      <c r="AD354" s="2" t="s">
        <v>3070</v>
      </c>
      <c r="AE354" s="2" t="s">
        <v>3070</v>
      </c>
      <c r="AF354" s="2" t="s">
        <v>3070</v>
      </c>
      <c r="AG354" s="2" t="s">
        <v>3070</v>
      </c>
    </row>
    <row r="355" spans="1:33" s="2" customFormat="1" x14ac:dyDescent="0.25">
      <c r="A355" s="2">
        <v>335959</v>
      </c>
      <c r="B355" s="2" t="s">
        <v>1309</v>
      </c>
      <c r="C355" s="2" t="s">
        <v>600</v>
      </c>
      <c r="D355" s="2" t="s">
        <v>218</v>
      </c>
      <c r="E355" s="2" t="s">
        <v>77</v>
      </c>
      <c r="H355" s="2" t="s">
        <v>17</v>
      </c>
      <c r="I355" s="2" t="s">
        <v>109</v>
      </c>
      <c r="AA355" s="2" t="s">
        <v>3070</v>
      </c>
      <c r="AB355" s="2" t="s">
        <v>3070</v>
      </c>
      <c r="AC355" s="2" t="s">
        <v>3070</v>
      </c>
      <c r="AD355" s="2" t="s">
        <v>3070</v>
      </c>
      <c r="AE355" s="2" t="s">
        <v>3070</v>
      </c>
      <c r="AF355" s="2" t="s">
        <v>3070</v>
      </c>
      <c r="AG355" s="2" t="s">
        <v>3070</v>
      </c>
    </row>
    <row r="356" spans="1:33" s="2" customFormat="1" x14ac:dyDescent="0.25">
      <c r="A356" s="2">
        <v>335961</v>
      </c>
      <c r="B356" s="2" t="s">
        <v>1847</v>
      </c>
      <c r="C356" s="2" t="s">
        <v>221</v>
      </c>
      <c r="D356" s="2" t="s">
        <v>483</v>
      </c>
      <c r="E356" s="2" t="s">
        <v>77</v>
      </c>
      <c r="H356" s="2" t="s">
        <v>17</v>
      </c>
      <c r="I356" s="2" t="s">
        <v>109</v>
      </c>
      <c r="AA356" s="2" t="s">
        <v>3070</v>
      </c>
      <c r="AB356" s="2" t="s">
        <v>3070</v>
      </c>
      <c r="AC356" s="2" t="s">
        <v>3070</v>
      </c>
      <c r="AD356" s="2" t="s">
        <v>3070</v>
      </c>
      <c r="AE356" s="2" t="s">
        <v>3070</v>
      </c>
      <c r="AF356" s="2" t="s">
        <v>3070</v>
      </c>
      <c r="AG356" s="2" t="s">
        <v>3070</v>
      </c>
    </row>
    <row r="357" spans="1:33" s="2" customFormat="1" x14ac:dyDescent="0.25">
      <c r="A357" s="2">
        <v>335962</v>
      </c>
      <c r="B357" s="2" t="s">
        <v>1310</v>
      </c>
      <c r="C357" s="2" t="s">
        <v>428</v>
      </c>
      <c r="D357" s="2" t="s">
        <v>1311</v>
      </c>
      <c r="E357" s="2" t="s">
        <v>77</v>
      </c>
      <c r="H357" s="2" t="s">
        <v>17</v>
      </c>
      <c r="I357" s="2" t="s">
        <v>109</v>
      </c>
      <c r="AA357" s="2" t="s">
        <v>3070</v>
      </c>
      <c r="AB357" s="2" t="s">
        <v>3070</v>
      </c>
      <c r="AC357" s="2" t="s">
        <v>3070</v>
      </c>
      <c r="AD357" s="2" t="s">
        <v>3070</v>
      </c>
      <c r="AE357" s="2" t="s">
        <v>3070</v>
      </c>
      <c r="AF357" s="2" t="s">
        <v>3070</v>
      </c>
      <c r="AG357" s="2" t="s">
        <v>3070</v>
      </c>
    </row>
    <row r="358" spans="1:33" s="2" customFormat="1" x14ac:dyDescent="0.25">
      <c r="A358" s="2">
        <v>335963</v>
      </c>
      <c r="B358" s="2" t="s">
        <v>1312</v>
      </c>
      <c r="C358" s="2" t="s">
        <v>230</v>
      </c>
      <c r="D358" s="2" t="s">
        <v>711</v>
      </c>
      <c r="E358" s="2" t="s">
        <v>77</v>
      </c>
      <c r="H358" s="2" t="s">
        <v>17</v>
      </c>
      <c r="I358" s="2" t="s">
        <v>109</v>
      </c>
      <c r="AA358" s="2" t="s">
        <v>3070</v>
      </c>
      <c r="AB358" s="2" t="s">
        <v>3070</v>
      </c>
      <c r="AC358" s="2" t="s">
        <v>3070</v>
      </c>
      <c r="AD358" s="2" t="s">
        <v>3070</v>
      </c>
      <c r="AE358" s="2" t="s">
        <v>3070</v>
      </c>
      <c r="AF358" s="2" t="s">
        <v>3070</v>
      </c>
      <c r="AG358" s="2" t="s">
        <v>3070</v>
      </c>
    </row>
    <row r="359" spans="1:33" s="2" customFormat="1" x14ac:dyDescent="0.25">
      <c r="A359" s="2">
        <v>335964</v>
      </c>
      <c r="B359" s="2" t="s">
        <v>1877</v>
      </c>
      <c r="C359" s="2" t="s">
        <v>1878</v>
      </c>
      <c r="D359" s="2" t="s">
        <v>316</v>
      </c>
      <c r="E359" s="2" t="s">
        <v>77</v>
      </c>
      <c r="H359" s="2" t="s">
        <v>17</v>
      </c>
      <c r="I359" s="2" t="s">
        <v>109</v>
      </c>
      <c r="AA359" s="2" t="s">
        <v>3070</v>
      </c>
      <c r="AB359" s="2" t="s">
        <v>3070</v>
      </c>
      <c r="AC359" s="2" t="s">
        <v>3070</v>
      </c>
      <c r="AD359" s="2" t="s">
        <v>3070</v>
      </c>
      <c r="AE359" s="2" t="s">
        <v>3070</v>
      </c>
      <c r="AF359" s="2" t="s">
        <v>3070</v>
      </c>
      <c r="AG359" s="2" t="s">
        <v>3070</v>
      </c>
    </row>
    <row r="360" spans="1:33" s="2" customFormat="1" x14ac:dyDescent="0.25">
      <c r="A360" s="2">
        <v>335969</v>
      </c>
      <c r="B360" s="2" t="s">
        <v>1313</v>
      </c>
      <c r="C360" s="2" t="s">
        <v>947</v>
      </c>
      <c r="D360" s="2" t="s">
        <v>498</v>
      </c>
      <c r="E360" s="2" t="s">
        <v>77</v>
      </c>
      <c r="H360" s="2" t="s">
        <v>17</v>
      </c>
      <c r="I360" s="2" t="s">
        <v>109</v>
      </c>
      <c r="AA360" s="2" t="s">
        <v>3070</v>
      </c>
      <c r="AB360" s="2" t="s">
        <v>3070</v>
      </c>
      <c r="AC360" s="2" t="s">
        <v>3070</v>
      </c>
      <c r="AD360" s="2" t="s">
        <v>3070</v>
      </c>
      <c r="AE360" s="2" t="s">
        <v>3070</v>
      </c>
      <c r="AF360" s="2" t="s">
        <v>3070</v>
      </c>
      <c r="AG360" s="2" t="s">
        <v>3070</v>
      </c>
    </row>
    <row r="361" spans="1:33" s="2" customFormat="1" x14ac:dyDescent="0.25">
      <c r="A361" s="2">
        <v>335973</v>
      </c>
      <c r="B361" s="2" t="s">
        <v>1314</v>
      </c>
      <c r="C361" s="2" t="s">
        <v>600</v>
      </c>
      <c r="D361" s="2" t="s">
        <v>823</v>
      </c>
      <c r="E361" s="2" t="s">
        <v>77</v>
      </c>
      <c r="H361" s="2" t="s">
        <v>17</v>
      </c>
      <c r="I361" s="2" t="s">
        <v>109</v>
      </c>
      <c r="AA361" s="2" t="s">
        <v>3070</v>
      </c>
      <c r="AB361" s="2" t="s">
        <v>3070</v>
      </c>
      <c r="AC361" s="2" t="s">
        <v>3070</v>
      </c>
      <c r="AD361" s="2" t="s">
        <v>3070</v>
      </c>
      <c r="AE361" s="2" t="s">
        <v>3070</v>
      </c>
      <c r="AF361" s="2" t="s">
        <v>3070</v>
      </c>
      <c r="AG361" s="2" t="s">
        <v>3070</v>
      </c>
    </row>
    <row r="362" spans="1:33" s="2" customFormat="1" x14ac:dyDescent="0.25">
      <c r="A362" s="2">
        <v>335980</v>
      </c>
      <c r="B362" s="2" t="s">
        <v>1047</v>
      </c>
      <c r="C362" s="2" t="s">
        <v>213</v>
      </c>
      <c r="D362" s="2" t="s">
        <v>235</v>
      </c>
      <c r="E362" s="2" t="s">
        <v>77</v>
      </c>
      <c r="H362" s="2" t="s">
        <v>17</v>
      </c>
      <c r="I362" s="2" t="s">
        <v>109</v>
      </c>
      <c r="AA362" s="2" t="s">
        <v>3070</v>
      </c>
      <c r="AB362" s="2" t="s">
        <v>3070</v>
      </c>
      <c r="AC362" s="2" t="s">
        <v>3070</v>
      </c>
      <c r="AD362" s="2" t="s">
        <v>3070</v>
      </c>
      <c r="AE362" s="2" t="s">
        <v>3070</v>
      </c>
      <c r="AF362" s="2" t="s">
        <v>3070</v>
      </c>
      <c r="AG362" s="2" t="s">
        <v>3070</v>
      </c>
    </row>
    <row r="363" spans="1:33" s="2" customFormat="1" x14ac:dyDescent="0.25">
      <c r="A363" s="2">
        <v>335985</v>
      </c>
      <c r="B363" s="2" t="s">
        <v>2171</v>
      </c>
      <c r="C363" s="2" t="s">
        <v>542</v>
      </c>
      <c r="D363" s="2" t="s">
        <v>273</v>
      </c>
      <c r="E363" s="2" t="s">
        <v>77</v>
      </c>
      <c r="H363" s="2" t="s">
        <v>17</v>
      </c>
      <c r="I363" s="2" t="s">
        <v>109</v>
      </c>
      <c r="AA363" s="2" t="s">
        <v>3070</v>
      </c>
      <c r="AB363" s="2" t="s">
        <v>3070</v>
      </c>
      <c r="AC363" s="2" t="s">
        <v>3070</v>
      </c>
      <c r="AD363" s="2" t="s">
        <v>3070</v>
      </c>
      <c r="AE363" s="2" t="s">
        <v>3070</v>
      </c>
      <c r="AF363" s="2" t="s">
        <v>3070</v>
      </c>
      <c r="AG363" s="2" t="s">
        <v>3070</v>
      </c>
    </row>
    <row r="364" spans="1:33" s="2" customFormat="1" x14ac:dyDescent="0.25">
      <c r="A364" s="2">
        <v>335986</v>
      </c>
      <c r="B364" s="2" t="s">
        <v>1315</v>
      </c>
      <c r="C364" s="2" t="s">
        <v>829</v>
      </c>
      <c r="D364" s="2" t="s">
        <v>241</v>
      </c>
      <c r="E364" s="2" t="s">
        <v>77</v>
      </c>
      <c r="H364" s="2" t="s">
        <v>17</v>
      </c>
      <c r="I364" s="2" t="s">
        <v>109</v>
      </c>
      <c r="AA364" s="2" t="s">
        <v>3070</v>
      </c>
      <c r="AB364" s="2" t="s">
        <v>3070</v>
      </c>
      <c r="AC364" s="2" t="s">
        <v>3070</v>
      </c>
      <c r="AD364" s="2" t="s">
        <v>3070</v>
      </c>
      <c r="AE364" s="2" t="s">
        <v>3070</v>
      </c>
      <c r="AF364" s="2" t="s">
        <v>3070</v>
      </c>
      <c r="AG364" s="2" t="s">
        <v>3070</v>
      </c>
    </row>
    <row r="365" spans="1:33" s="2" customFormat="1" x14ac:dyDescent="0.25">
      <c r="A365" s="2">
        <v>335990</v>
      </c>
      <c r="B365" s="2" t="s">
        <v>1316</v>
      </c>
      <c r="C365" s="2" t="s">
        <v>318</v>
      </c>
      <c r="D365" s="2" t="s">
        <v>301</v>
      </c>
      <c r="E365" s="2" t="s">
        <v>77</v>
      </c>
      <c r="H365" s="2" t="s">
        <v>17</v>
      </c>
      <c r="I365" s="2" t="s">
        <v>109</v>
      </c>
      <c r="AA365" s="2" t="s">
        <v>3070</v>
      </c>
      <c r="AB365" s="2" t="s">
        <v>3070</v>
      </c>
      <c r="AC365" s="2" t="s">
        <v>3070</v>
      </c>
      <c r="AD365" s="2" t="s">
        <v>3070</v>
      </c>
      <c r="AE365" s="2" t="s">
        <v>3070</v>
      </c>
      <c r="AF365" s="2" t="s">
        <v>3070</v>
      </c>
      <c r="AG365" s="2" t="s">
        <v>3070</v>
      </c>
    </row>
    <row r="366" spans="1:33" s="2" customFormat="1" x14ac:dyDescent="0.25">
      <c r="A366" s="2">
        <v>335991</v>
      </c>
      <c r="B366" s="2" t="s">
        <v>1317</v>
      </c>
      <c r="C366" s="2" t="s">
        <v>288</v>
      </c>
      <c r="D366" s="2" t="s">
        <v>421</v>
      </c>
      <c r="E366" s="2" t="s">
        <v>77</v>
      </c>
      <c r="H366" s="2" t="s">
        <v>17</v>
      </c>
      <c r="I366" s="2" t="s">
        <v>109</v>
      </c>
      <c r="AA366" s="2" t="s">
        <v>3070</v>
      </c>
      <c r="AB366" s="2" t="s">
        <v>3070</v>
      </c>
      <c r="AC366" s="2" t="s">
        <v>3070</v>
      </c>
      <c r="AD366" s="2" t="s">
        <v>3070</v>
      </c>
      <c r="AE366" s="2" t="s">
        <v>3070</v>
      </c>
      <c r="AF366" s="2" t="s">
        <v>3070</v>
      </c>
      <c r="AG366" s="2" t="s">
        <v>3070</v>
      </c>
    </row>
    <row r="367" spans="1:33" s="2" customFormat="1" x14ac:dyDescent="0.25">
      <c r="A367" s="2">
        <v>335993</v>
      </c>
      <c r="B367" s="2" t="s">
        <v>1911</v>
      </c>
      <c r="C367" s="2" t="s">
        <v>230</v>
      </c>
      <c r="D367" s="2" t="s">
        <v>241</v>
      </c>
      <c r="E367" s="2" t="s">
        <v>77</v>
      </c>
      <c r="H367" s="2" t="s">
        <v>17</v>
      </c>
      <c r="I367" s="2" t="s">
        <v>109</v>
      </c>
      <c r="AA367" s="2" t="s">
        <v>3070</v>
      </c>
      <c r="AB367" s="2" t="s">
        <v>3070</v>
      </c>
      <c r="AC367" s="2" t="s">
        <v>3070</v>
      </c>
      <c r="AD367" s="2" t="s">
        <v>3070</v>
      </c>
      <c r="AE367" s="2" t="s">
        <v>3070</v>
      </c>
      <c r="AF367" s="2" t="s">
        <v>3070</v>
      </c>
      <c r="AG367" s="2" t="s">
        <v>3070</v>
      </c>
    </row>
    <row r="368" spans="1:33" s="2" customFormat="1" x14ac:dyDescent="0.25">
      <c r="A368" s="2">
        <v>335995</v>
      </c>
      <c r="B368" s="2" t="s">
        <v>1318</v>
      </c>
      <c r="C368" s="2" t="s">
        <v>250</v>
      </c>
      <c r="D368" s="2" t="s">
        <v>681</v>
      </c>
      <c r="E368" s="2" t="s">
        <v>77</v>
      </c>
      <c r="H368" s="2" t="s">
        <v>17</v>
      </c>
      <c r="I368" s="2" t="s">
        <v>109</v>
      </c>
      <c r="AA368" s="2" t="s">
        <v>3070</v>
      </c>
      <c r="AB368" s="2" t="s">
        <v>3070</v>
      </c>
      <c r="AC368" s="2" t="s">
        <v>3070</v>
      </c>
      <c r="AD368" s="2" t="s">
        <v>3070</v>
      </c>
      <c r="AE368" s="2" t="s">
        <v>3070</v>
      </c>
      <c r="AF368" s="2" t="s">
        <v>3070</v>
      </c>
      <c r="AG368" s="2" t="s">
        <v>3070</v>
      </c>
    </row>
    <row r="369" spans="1:33" s="2" customFormat="1" x14ac:dyDescent="0.25">
      <c r="A369" s="2">
        <v>336002</v>
      </c>
      <c r="B369" s="2" t="s">
        <v>1319</v>
      </c>
      <c r="C369" s="2" t="s">
        <v>1320</v>
      </c>
      <c r="D369" s="2" t="s">
        <v>578</v>
      </c>
      <c r="E369" s="2" t="s">
        <v>77</v>
      </c>
      <c r="H369" s="2" t="s">
        <v>17</v>
      </c>
      <c r="I369" s="2" t="s">
        <v>109</v>
      </c>
      <c r="AA369" s="2" t="s">
        <v>3070</v>
      </c>
      <c r="AB369" s="2" t="s">
        <v>3070</v>
      </c>
      <c r="AC369" s="2" t="s">
        <v>3070</v>
      </c>
      <c r="AD369" s="2" t="s">
        <v>3070</v>
      </c>
      <c r="AE369" s="2" t="s">
        <v>3070</v>
      </c>
      <c r="AF369" s="2" t="s">
        <v>3070</v>
      </c>
      <c r="AG369" s="2" t="s">
        <v>3070</v>
      </c>
    </row>
    <row r="370" spans="1:33" s="2" customFormat="1" x14ac:dyDescent="0.25">
      <c r="A370" s="2">
        <v>336003</v>
      </c>
      <c r="B370" s="2" t="s">
        <v>1321</v>
      </c>
      <c r="C370" s="2" t="s">
        <v>496</v>
      </c>
      <c r="D370" s="2" t="s">
        <v>1322</v>
      </c>
      <c r="E370" s="2" t="s">
        <v>77</v>
      </c>
      <c r="H370" s="2" t="s">
        <v>17</v>
      </c>
      <c r="I370" s="2" t="s">
        <v>109</v>
      </c>
      <c r="AA370" s="2" t="s">
        <v>3070</v>
      </c>
      <c r="AB370" s="2" t="s">
        <v>3070</v>
      </c>
      <c r="AC370" s="2" t="s">
        <v>3070</v>
      </c>
      <c r="AD370" s="2" t="s">
        <v>3070</v>
      </c>
      <c r="AE370" s="2" t="s">
        <v>3070</v>
      </c>
      <c r="AF370" s="2" t="s">
        <v>3070</v>
      </c>
      <c r="AG370" s="2" t="s">
        <v>3070</v>
      </c>
    </row>
    <row r="371" spans="1:33" s="2" customFormat="1" x14ac:dyDescent="0.25">
      <c r="A371" s="2">
        <v>336005</v>
      </c>
      <c r="B371" s="2" t="s">
        <v>1323</v>
      </c>
      <c r="C371" s="2" t="s">
        <v>213</v>
      </c>
      <c r="D371" s="2" t="s">
        <v>720</v>
      </c>
      <c r="E371" s="2" t="s">
        <v>77</v>
      </c>
      <c r="H371" s="2" t="s">
        <v>17</v>
      </c>
      <c r="I371" s="2" t="s">
        <v>109</v>
      </c>
      <c r="AA371" s="2" t="s">
        <v>3070</v>
      </c>
      <c r="AB371" s="2" t="s">
        <v>3070</v>
      </c>
      <c r="AC371" s="2" t="s">
        <v>3070</v>
      </c>
      <c r="AD371" s="2" t="s">
        <v>3070</v>
      </c>
      <c r="AE371" s="2" t="s">
        <v>3070</v>
      </c>
      <c r="AF371" s="2" t="s">
        <v>3070</v>
      </c>
      <c r="AG371" s="2" t="s">
        <v>3070</v>
      </c>
    </row>
    <row r="372" spans="1:33" s="2" customFormat="1" x14ac:dyDescent="0.25">
      <c r="A372" s="2">
        <v>336007</v>
      </c>
      <c r="B372" s="2" t="s">
        <v>1324</v>
      </c>
      <c r="C372" s="2" t="s">
        <v>253</v>
      </c>
      <c r="D372" s="2" t="s">
        <v>399</v>
      </c>
      <c r="E372" s="2" t="s">
        <v>77</v>
      </c>
      <c r="H372" s="2" t="s">
        <v>17</v>
      </c>
      <c r="I372" s="2" t="s">
        <v>109</v>
      </c>
      <c r="AA372" s="2" t="s">
        <v>3070</v>
      </c>
      <c r="AB372" s="2" t="s">
        <v>3070</v>
      </c>
      <c r="AC372" s="2" t="s">
        <v>3070</v>
      </c>
      <c r="AD372" s="2" t="s">
        <v>3070</v>
      </c>
      <c r="AE372" s="2" t="s">
        <v>3070</v>
      </c>
      <c r="AF372" s="2" t="s">
        <v>3070</v>
      </c>
      <c r="AG372" s="2" t="s">
        <v>3070</v>
      </c>
    </row>
    <row r="373" spans="1:33" s="2" customFormat="1" x14ac:dyDescent="0.25">
      <c r="A373" s="2">
        <v>336008</v>
      </c>
      <c r="B373" s="2" t="s">
        <v>1325</v>
      </c>
      <c r="C373" s="2" t="s">
        <v>792</v>
      </c>
      <c r="D373" s="2" t="s">
        <v>1326</v>
      </c>
      <c r="E373" s="2" t="s">
        <v>77</v>
      </c>
      <c r="H373" s="2" t="s">
        <v>17</v>
      </c>
      <c r="I373" s="2" t="s">
        <v>109</v>
      </c>
      <c r="AA373" s="2" t="s">
        <v>3070</v>
      </c>
      <c r="AB373" s="2" t="s">
        <v>3070</v>
      </c>
      <c r="AC373" s="2" t="s">
        <v>3070</v>
      </c>
      <c r="AD373" s="2" t="s">
        <v>3070</v>
      </c>
      <c r="AE373" s="2" t="s">
        <v>3070</v>
      </c>
      <c r="AF373" s="2" t="s">
        <v>3070</v>
      </c>
      <c r="AG373" s="2" t="s">
        <v>3070</v>
      </c>
    </row>
    <row r="374" spans="1:33" s="2" customFormat="1" x14ac:dyDescent="0.25">
      <c r="A374" s="2">
        <v>336010</v>
      </c>
      <c r="B374" s="2" t="s">
        <v>1327</v>
      </c>
      <c r="C374" s="2" t="s">
        <v>213</v>
      </c>
      <c r="D374" s="2" t="s">
        <v>893</v>
      </c>
      <c r="E374" s="2" t="s">
        <v>77</v>
      </c>
      <c r="H374" s="2" t="s">
        <v>17</v>
      </c>
      <c r="I374" s="2" t="s">
        <v>109</v>
      </c>
      <c r="AA374" s="2" t="s">
        <v>3070</v>
      </c>
      <c r="AB374" s="2" t="s">
        <v>3070</v>
      </c>
      <c r="AC374" s="2" t="s">
        <v>3070</v>
      </c>
      <c r="AD374" s="2" t="s">
        <v>3070</v>
      </c>
      <c r="AE374" s="2" t="s">
        <v>3070</v>
      </c>
      <c r="AF374" s="2" t="s">
        <v>3070</v>
      </c>
      <c r="AG374" s="2" t="s">
        <v>3070</v>
      </c>
    </row>
    <row r="375" spans="1:33" s="2" customFormat="1" x14ac:dyDescent="0.25">
      <c r="A375" s="2">
        <v>336011</v>
      </c>
      <c r="B375" s="2" t="s">
        <v>2176</v>
      </c>
      <c r="C375" s="2" t="s">
        <v>894</v>
      </c>
      <c r="D375" s="2" t="s">
        <v>490</v>
      </c>
      <c r="E375" s="2" t="s">
        <v>77</v>
      </c>
      <c r="H375" s="2" t="s">
        <v>17</v>
      </c>
      <c r="I375" s="2" t="s">
        <v>109</v>
      </c>
      <c r="AD375" s="2" t="s">
        <v>3070</v>
      </c>
      <c r="AE375" s="2" t="s">
        <v>3070</v>
      </c>
      <c r="AF375" s="2" t="s">
        <v>3070</v>
      </c>
      <c r="AG375" s="2" t="s">
        <v>3070</v>
      </c>
    </row>
    <row r="376" spans="1:33" s="2" customFormat="1" x14ac:dyDescent="0.25">
      <c r="A376" s="2">
        <v>336014</v>
      </c>
      <c r="B376" s="2" t="s">
        <v>1328</v>
      </c>
      <c r="C376" s="2" t="s">
        <v>230</v>
      </c>
      <c r="D376" s="2" t="s">
        <v>665</v>
      </c>
      <c r="E376" s="2" t="s">
        <v>77</v>
      </c>
      <c r="H376" s="2" t="s">
        <v>17</v>
      </c>
      <c r="I376" s="2" t="s">
        <v>109</v>
      </c>
      <c r="AA376" s="2" t="s">
        <v>3070</v>
      </c>
      <c r="AB376" s="2" t="s">
        <v>3070</v>
      </c>
      <c r="AC376" s="2" t="s">
        <v>3070</v>
      </c>
      <c r="AD376" s="2" t="s">
        <v>3070</v>
      </c>
      <c r="AE376" s="2" t="s">
        <v>3070</v>
      </c>
      <c r="AF376" s="2" t="s">
        <v>3070</v>
      </c>
      <c r="AG376" s="2" t="s">
        <v>3070</v>
      </c>
    </row>
    <row r="377" spans="1:33" s="2" customFormat="1" x14ac:dyDescent="0.25">
      <c r="A377" s="2">
        <v>336022</v>
      </c>
      <c r="B377" s="2" t="s">
        <v>1329</v>
      </c>
      <c r="C377" s="2" t="s">
        <v>730</v>
      </c>
      <c r="D377" s="2" t="s">
        <v>1330</v>
      </c>
      <c r="E377" s="2" t="s">
        <v>77</v>
      </c>
      <c r="H377" s="2" t="s">
        <v>17</v>
      </c>
      <c r="I377" s="2" t="s">
        <v>109</v>
      </c>
      <c r="AA377" s="2" t="s">
        <v>3070</v>
      </c>
      <c r="AB377" s="2" t="s">
        <v>3070</v>
      </c>
      <c r="AC377" s="2" t="s">
        <v>3070</v>
      </c>
      <c r="AD377" s="2" t="s">
        <v>3070</v>
      </c>
      <c r="AE377" s="2" t="s">
        <v>3070</v>
      </c>
      <c r="AF377" s="2" t="s">
        <v>3070</v>
      </c>
      <c r="AG377" s="2" t="s">
        <v>3070</v>
      </c>
    </row>
    <row r="378" spans="1:33" s="2" customFormat="1" x14ac:dyDescent="0.25">
      <c r="A378" s="2">
        <v>336023</v>
      </c>
      <c r="B378" s="2" t="s">
        <v>1331</v>
      </c>
      <c r="C378" s="2" t="s">
        <v>230</v>
      </c>
      <c r="D378" s="2" t="s">
        <v>293</v>
      </c>
      <c r="E378" s="2" t="s">
        <v>77</v>
      </c>
      <c r="H378" s="2" t="s">
        <v>17</v>
      </c>
      <c r="I378" s="2" t="s">
        <v>109</v>
      </c>
      <c r="AA378" s="2" t="s">
        <v>3070</v>
      </c>
      <c r="AB378" s="2" t="s">
        <v>3070</v>
      </c>
      <c r="AC378" s="2" t="s">
        <v>3070</v>
      </c>
      <c r="AD378" s="2" t="s">
        <v>3070</v>
      </c>
      <c r="AE378" s="2" t="s">
        <v>3070</v>
      </c>
      <c r="AF378" s="2" t="s">
        <v>3070</v>
      </c>
      <c r="AG378" s="2" t="s">
        <v>3070</v>
      </c>
    </row>
    <row r="379" spans="1:33" s="2" customFormat="1" x14ac:dyDescent="0.25">
      <c r="A379" s="2">
        <v>336024</v>
      </c>
      <c r="B379" s="2" t="s">
        <v>1332</v>
      </c>
      <c r="C379" s="2" t="s">
        <v>409</v>
      </c>
      <c r="D379" s="2" t="s">
        <v>257</v>
      </c>
      <c r="E379" s="2" t="s">
        <v>77</v>
      </c>
      <c r="H379" s="2" t="s">
        <v>17</v>
      </c>
      <c r="I379" s="2" t="s">
        <v>109</v>
      </c>
      <c r="AA379" s="2" t="s">
        <v>3070</v>
      </c>
      <c r="AB379" s="2" t="s">
        <v>3070</v>
      </c>
      <c r="AC379" s="2" t="s">
        <v>3070</v>
      </c>
      <c r="AD379" s="2" t="s">
        <v>3070</v>
      </c>
      <c r="AE379" s="2" t="s">
        <v>3070</v>
      </c>
      <c r="AF379" s="2" t="s">
        <v>3070</v>
      </c>
      <c r="AG379" s="2" t="s">
        <v>3070</v>
      </c>
    </row>
    <row r="380" spans="1:33" s="2" customFormat="1" x14ac:dyDescent="0.25">
      <c r="A380" s="2">
        <v>336027</v>
      </c>
      <c r="B380" s="2" t="s">
        <v>1333</v>
      </c>
      <c r="C380" s="2" t="s">
        <v>213</v>
      </c>
      <c r="D380" s="2" t="s">
        <v>687</v>
      </c>
      <c r="E380" s="2" t="s">
        <v>77</v>
      </c>
      <c r="H380" s="2" t="s">
        <v>17</v>
      </c>
      <c r="I380" s="2" t="s">
        <v>109</v>
      </c>
      <c r="AA380" s="2" t="s">
        <v>3070</v>
      </c>
      <c r="AB380" s="2" t="s">
        <v>3070</v>
      </c>
      <c r="AC380" s="2" t="s">
        <v>3070</v>
      </c>
      <c r="AD380" s="2" t="s">
        <v>3070</v>
      </c>
      <c r="AE380" s="2" t="s">
        <v>3070</v>
      </c>
      <c r="AF380" s="2" t="s">
        <v>3070</v>
      </c>
      <c r="AG380" s="2" t="s">
        <v>3070</v>
      </c>
    </row>
    <row r="381" spans="1:33" s="2" customFormat="1" x14ac:dyDescent="0.25">
      <c r="A381" s="2">
        <v>336037</v>
      </c>
      <c r="B381" s="2" t="s">
        <v>1334</v>
      </c>
      <c r="C381" s="2" t="s">
        <v>855</v>
      </c>
      <c r="D381" s="2" t="s">
        <v>1335</v>
      </c>
      <c r="E381" s="2" t="s">
        <v>77</v>
      </c>
      <c r="H381" s="2" t="s">
        <v>17</v>
      </c>
      <c r="I381" s="2" t="s">
        <v>109</v>
      </c>
      <c r="AA381" s="2" t="s">
        <v>3070</v>
      </c>
      <c r="AB381" s="2" t="s">
        <v>3070</v>
      </c>
      <c r="AC381" s="2" t="s">
        <v>3070</v>
      </c>
      <c r="AD381" s="2" t="s">
        <v>3070</v>
      </c>
      <c r="AE381" s="2" t="s">
        <v>3070</v>
      </c>
      <c r="AF381" s="2" t="s">
        <v>3070</v>
      </c>
      <c r="AG381" s="2" t="s">
        <v>3070</v>
      </c>
    </row>
    <row r="382" spans="1:33" s="2" customFormat="1" x14ac:dyDescent="0.25">
      <c r="A382" s="2">
        <v>336038</v>
      </c>
      <c r="B382" s="2" t="s">
        <v>1336</v>
      </c>
      <c r="C382" s="2" t="s">
        <v>1337</v>
      </c>
      <c r="D382" s="2" t="s">
        <v>939</v>
      </c>
      <c r="E382" s="2" t="s">
        <v>77</v>
      </c>
      <c r="H382" s="2" t="s">
        <v>17</v>
      </c>
      <c r="I382" s="2" t="s">
        <v>109</v>
      </c>
      <c r="AA382" s="2" t="s">
        <v>3070</v>
      </c>
      <c r="AB382" s="2" t="s">
        <v>3070</v>
      </c>
      <c r="AC382" s="2" t="s">
        <v>3070</v>
      </c>
      <c r="AD382" s="2" t="s">
        <v>3070</v>
      </c>
      <c r="AE382" s="2" t="s">
        <v>3070</v>
      </c>
      <c r="AF382" s="2" t="s">
        <v>3070</v>
      </c>
      <c r="AG382" s="2" t="s">
        <v>3070</v>
      </c>
    </row>
    <row r="383" spans="1:33" s="2" customFormat="1" x14ac:dyDescent="0.25">
      <c r="A383" s="2">
        <v>336039</v>
      </c>
      <c r="B383" s="2" t="s">
        <v>1338</v>
      </c>
      <c r="C383" s="2" t="s">
        <v>210</v>
      </c>
      <c r="D383" s="2" t="s">
        <v>223</v>
      </c>
      <c r="E383" s="2" t="s">
        <v>77</v>
      </c>
      <c r="H383" s="2" t="s">
        <v>17</v>
      </c>
      <c r="I383" s="2" t="s">
        <v>109</v>
      </c>
      <c r="AA383" s="2" t="s">
        <v>3070</v>
      </c>
      <c r="AB383" s="2" t="s">
        <v>3070</v>
      </c>
      <c r="AC383" s="2" t="s">
        <v>3070</v>
      </c>
      <c r="AD383" s="2" t="s">
        <v>3070</v>
      </c>
      <c r="AE383" s="2" t="s">
        <v>3070</v>
      </c>
      <c r="AF383" s="2" t="s">
        <v>3070</v>
      </c>
      <c r="AG383" s="2" t="s">
        <v>3070</v>
      </c>
    </row>
    <row r="384" spans="1:33" s="2" customFormat="1" x14ac:dyDescent="0.25">
      <c r="A384" s="2">
        <v>336042</v>
      </c>
      <c r="B384" s="2" t="s">
        <v>1339</v>
      </c>
      <c r="C384" s="2" t="s">
        <v>493</v>
      </c>
      <c r="D384" s="2" t="s">
        <v>475</v>
      </c>
      <c r="E384" s="2" t="s">
        <v>77</v>
      </c>
      <c r="H384" s="2" t="s">
        <v>17</v>
      </c>
      <c r="I384" s="2" t="s">
        <v>109</v>
      </c>
      <c r="AA384" s="2" t="s">
        <v>3070</v>
      </c>
      <c r="AB384" s="2" t="s">
        <v>3070</v>
      </c>
      <c r="AC384" s="2" t="s">
        <v>3070</v>
      </c>
      <c r="AD384" s="2" t="s">
        <v>3070</v>
      </c>
      <c r="AE384" s="2" t="s">
        <v>3070</v>
      </c>
      <c r="AF384" s="2" t="s">
        <v>3070</v>
      </c>
      <c r="AG384" s="2" t="s">
        <v>3070</v>
      </c>
    </row>
    <row r="385" spans="1:33" s="2" customFormat="1" x14ac:dyDescent="0.25">
      <c r="A385" s="2">
        <v>336044</v>
      </c>
      <c r="B385" s="2" t="s">
        <v>1340</v>
      </c>
      <c r="C385" s="2" t="s">
        <v>246</v>
      </c>
      <c r="D385" s="2" t="s">
        <v>1093</v>
      </c>
      <c r="E385" s="2" t="s">
        <v>77</v>
      </c>
      <c r="H385" s="2" t="s">
        <v>17</v>
      </c>
      <c r="I385" s="2" t="s">
        <v>109</v>
      </c>
      <c r="AA385" s="2" t="s">
        <v>3070</v>
      </c>
      <c r="AB385" s="2" t="s">
        <v>3070</v>
      </c>
      <c r="AC385" s="2" t="s">
        <v>3070</v>
      </c>
      <c r="AD385" s="2" t="s">
        <v>3070</v>
      </c>
      <c r="AE385" s="2" t="s">
        <v>3070</v>
      </c>
      <c r="AF385" s="2" t="s">
        <v>3070</v>
      </c>
      <c r="AG385" s="2" t="s">
        <v>3070</v>
      </c>
    </row>
    <row r="386" spans="1:33" s="2" customFormat="1" x14ac:dyDescent="0.25">
      <c r="A386" s="2">
        <v>336048</v>
      </c>
      <c r="B386" s="2" t="s">
        <v>2059</v>
      </c>
      <c r="C386" s="2" t="s">
        <v>413</v>
      </c>
      <c r="D386" s="2" t="s">
        <v>2060</v>
      </c>
      <c r="E386" s="2" t="s">
        <v>77</v>
      </c>
      <c r="H386" s="2" t="s">
        <v>17</v>
      </c>
      <c r="I386" s="2" t="s">
        <v>109</v>
      </c>
      <c r="AA386" s="2" t="s">
        <v>3070</v>
      </c>
      <c r="AB386" s="2" t="s">
        <v>3070</v>
      </c>
      <c r="AC386" s="2" t="s">
        <v>3070</v>
      </c>
      <c r="AD386" s="2" t="s">
        <v>3070</v>
      </c>
      <c r="AE386" s="2" t="s">
        <v>3070</v>
      </c>
      <c r="AF386" s="2" t="s">
        <v>3070</v>
      </c>
      <c r="AG386" s="2" t="s">
        <v>3070</v>
      </c>
    </row>
    <row r="387" spans="1:33" s="2" customFormat="1" x14ac:dyDescent="0.25">
      <c r="A387" s="2">
        <v>336050</v>
      </c>
      <c r="B387" s="2" t="s">
        <v>2084</v>
      </c>
      <c r="C387" s="2" t="s">
        <v>1878</v>
      </c>
      <c r="D387" s="2" t="s">
        <v>316</v>
      </c>
      <c r="E387" s="2" t="s">
        <v>78</v>
      </c>
      <c r="F387" s="2">
        <v>32187</v>
      </c>
      <c r="G387" s="2" t="s">
        <v>2085</v>
      </c>
      <c r="H387" s="2" t="s">
        <v>17</v>
      </c>
      <c r="I387" s="2" t="s">
        <v>109</v>
      </c>
      <c r="J387" s="2" t="s">
        <v>15</v>
      </c>
      <c r="L387" s="2" t="s">
        <v>19</v>
      </c>
      <c r="AE387" s="2" t="s">
        <v>3070</v>
      </c>
      <c r="AF387" s="2" t="s">
        <v>3070</v>
      </c>
      <c r="AG387" s="2" t="s">
        <v>3070</v>
      </c>
    </row>
    <row r="388" spans="1:33" s="2" customFormat="1" x14ac:dyDescent="0.25">
      <c r="A388" s="2">
        <v>336052</v>
      </c>
      <c r="B388" s="2" t="s">
        <v>1341</v>
      </c>
      <c r="C388" s="2" t="s">
        <v>334</v>
      </c>
      <c r="D388" s="2" t="s">
        <v>1342</v>
      </c>
      <c r="E388" s="2" t="s">
        <v>77</v>
      </c>
      <c r="H388" s="2" t="s">
        <v>17</v>
      </c>
      <c r="I388" s="2" t="s">
        <v>109</v>
      </c>
      <c r="AA388" s="2" t="s">
        <v>3070</v>
      </c>
      <c r="AB388" s="2" t="s">
        <v>3070</v>
      </c>
      <c r="AC388" s="2" t="s">
        <v>3070</v>
      </c>
      <c r="AD388" s="2" t="s">
        <v>3070</v>
      </c>
      <c r="AE388" s="2" t="s">
        <v>3070</v>
      </c>
      <c r="AF388" s="2" t="s">
        <v>3070</v>
      </c>
      <c r="AG388" s="2" t="s">
        <v>3070</v>
      </c>
    </row>
    <row r="389" spans="1:33" s="2" customFormat="1" x14ac:dyDescent="0.25">
      <c r="A389" s="2">
        <v>336054</v>
      </c>
      <c r="B389" s="2" t="s">
        <v>1343</v>
      </c>
      <c r="C389" s="2" t="s">
        <v>477</v>
      </c>
      <c r="D389" s="2" t="s">
        <v>775</v>
      </c>
      <c r="E389" s="2" t="s">
        <v>77</v>
      </c>
      <c r="H389" s="2" t="s">
        <v>17</v>
      </c>
      <c r="I389" s="2" t="s">
        <v>109</v>
      </c>
      <c r="AA389" s="2" t="s">
        <v>3070</v>
      </c>
      <c r="AB389" s="2" t="s">
        <v>3070</v>
      </c>
      <c r="AC389" s="2" t="s">
        <v>3070</v>
      </c>
      <c r="AD389" s="2" t="s">
        <v>3070</v>
      </c>
      <c r="AE389" s="2" t="s">
        <v>3070</v>
      </c>
      <c r="AF389" s="2" t="s">
        <v>3070</v>
      </c>
      <c r="AG389" s="2" t="s">
        <v>3070</v>
      </c>
    </row>
    <row r="390" spans="1:33" s="2" customFormat="1" x14ac:dyDescent="0.25">
      <c r="A390" s="2">
        <v>336056</v>
      </c>
      <c r="B390" s="2" t="s">
        <v>1912</v>
      </c>
      <c r="C390" s="2" t="s">
        <v>276</v>
      </c>
      <c r="D390" s="2" t="s">
        <v>215</v>
      </c>
      <c r="E390" s="2" t="s">
        <v>77</v>
      </c>
      <c r="H390" s="2" t="s">
        <v>17</v>
      </c>
      <c r="I390" s="2" t="s">
        <v>109</v>
      </c>
      <c r="AA390" s="2" t="s">
        <v>3070</v>
      </c>
      <c r="AB390" s="2" t="s">
        <v>3070</v>
      </c>
      <c r="AC390" s="2" t="s">
        <v>3070</v>
      </c>
      <c r="AD390" s="2" t="s">
        <v>3070</v>
      </c>
      <c r="AE390" s="2" t="s">
        <v>3070</v>
      </c>
      <c r="AF390" s="2" t="s">
        <v>3070</v>
      </c>
      <c r="AG390" s="2" t="s">
        <v>3070</v>
      </c>
    </row>
    <row r="391" spans="1:33" s="2" customFormat="1" x14ac:dyDescent="0.25">
      <c r="A391" s="2">
        <v>336060</v>
      </c>
      <c r="B391" s="2" t="s">
        <v>1848</v>
      </c>
      <c r="C391" s="2" t="s">
        <v>318</v>
      </c>
      <c r="D391" s="2" t="s">
        <v>1849</v>
      </c>
      <c r="E391" s="2" t="s">
        <v>77</v>
      </c>
      <c r="H391" s="2" t="s">
        <v>17</v>
      </c>
      <c r="I391" s="2" t="s">
        <v>109</v>
      </c>
      <c r="AA391" s="2" t="s">
        <v>3070</v>
      </c>
      <c r="AB391" s="2" t="s">
        <v>3070</v>
      </c>
      <c r="AC391" s="2" t="s">
        <v>3070</v>
      </c>
      <c r="AD391" s="2" t="s">
        <v>3070</v>
      </c>
      <c r="AE391" s="2" t="s">
        <v>3070</v>
      </c>
      <c r="AF391" s="2" t="s">
        <v>3070</v>
      </c>
      <c r="AG391" s="2" t="s">
        <v>3070</v>
      </c>
    </row>
    <row r="392" spans="1:33" s="2" customFormat="1" x14ac:dyDescent="0.25">
      <c r="A392" s="2">
        <v>336062</v>
      </c>
      <c r="B392" s="2" t="s">
        <v>1344</v>
      </c>
      <c r="C392" s="2" t="s">
        <v>618</v>
      </c>
      <c r="D392" s="2" t="s">
        <v>366</v>
      </c>
      <c r="E392" s="2" t="s">
        <v>77</v>
      </c>
      <c r="H392" s="2" t="s">
        <v>17</v>
      </c>
      <c r="I392" s="2" t="s">
        <v>109</v>
      </c>
      <c r="AA392" s="2" t="s">
        <v>3070</v>
      </c>
      <c r="AB392" s="2" t="s">
        <v>3070</v>
      </c>
      <c r="AC392" s="2" t="s">
        <v>3070</v>
      </c>
      <c r="AD392" s="2" t="s">
        <v>3070</v>
      </c>
      <c r="AE392" s="2" t="s">
        <v>3070</v>
      </c>
      <c r="AF392" s="2" t="s">
        <v>3070</v>
      </c>
      <c r="AG392" s="2" t="s">
        <v>3070</v>
      </c>
    </row>
    <row r="393" spans="1:33" s="2" customFormat="1" x14ac:dyDescent="0.25">
      <c r="A393" s="2">
        <v>336063</v>
      </c>
      <c r="B393" s="2" t="s">
        <v>1345</v>
      </c>
      <c r="C393" s="2" t="s">
        <v>230</v>
      </c>
      <c r="D393" s="2" t="s">
        <v>240</v>
      </c>
      <c r="E393" s="2" t="s">
        <v>77</v>
      </c>
      <c r="H393" s="2" t="s">
        <v>17</v>
      </c>
      <c r="I393" s="2" t="s">
        <v>109</v>
      </c>
      <c r="AA393" s="2" t="s">
        <v>3070</v>
      </c>
      <c r="AB393" s="2" t="s">
        <v>3070</v>
      </c>
      <c r="AC393" s="2" t="s">
        <v>3070</v>
      </c>
      <c r="AD393" s="2" t="s">
        <v>3070</v>
      </c>
      <c r="AE393" s="2" t="s">
        <v>3070</v>
      </c>
      <c r="AF393" s="2" t="s">
        <v>3070</v>
      </c>
      <c r="AG393" s="2" t="s">
        <v>3070</v>
      </c>
    </row>
    <row r="394" spans="1:33" s="2" customFormat="1" x14ac:dyDescent="0.25">
      <c r="A394" s="2">
        <v>336073</v>
      </c>
      <c r="B394" s="2" t="s">
        <v>824</v>
      </c>
      <c r="C394" s="2" t="s">
        <v>360</v>
      </c>
      <c r="D394" s="2" t="s">
        <v>2039</v>
      </c>
      <c r="E394" s="2" t="s">
        <v>77</v>
      </c>
      <c r="H394" s="2" t="s">
        <v>17</v>
      </c>
      <c r="I394" s="2" t="s">
        <v>109</v>
      </c>
      <c r="AA394" s="2" t="s">
        <v>3070</v>
      </c>
      <c r="AB394" s="2" t="s">
        <v>3070</v>
      </c>
      <c r="AC394" s="2" t="s">
        <v>3070</v>
      </c>
      <c r="AD394" s="2" t="s">
        <v>3070</v>
      </c>
      <c r="AE394" s="2" t="s">
        <v>3070</v>
      </c>
      <c r="AF394" s="2" t="s">
        <v>3070</v>
      </c>
      <c r="AG394" s="2" t="s">
        <v>3070</v>
      </c>
    </row>
    <row r="395" spans="1:33" s="2" customFormat="1" x14ac:dyDescent="0.25">
      <c r="A395" s="2">
        <v>336079</v>
      </c>
      <c r="B395" s="2" t="s">
        <v>1879</v>
      </c>
      <c r="C395" s="2" t="s">
        <v>1880</v>
      </c>
      <c r="D395" s="2" t="s">
        <v>273</v>
      </c>
      <c r="E395" s="2" t="s">
        <v>77</v>
      </c>
      <c r="H395" s="2" t="s">
        <v>17</v>
      </c>
      <c r="I395" s="2" t="s">
        <v>109</v>
      </c>
      <c r="AA395" s="2" t="s">
        <v>3070</v>
      </c>
      <c r="AB395" s="2" t="s">
        <v>3070</v>
      </c>
      <c r="AC395" s="2" t="s">
        <v>3070</v>
      </c>
      <c r="AD395" s="2" t="s">
        <v>3070</v>
      </c>
      <c r="AE395" s="2" t="s">
        <v>3070</v>
      </c>
      <c r="AF395" s="2" t="s">
        <v>3070</v>
      </c>
      <c r="AG395" s="2" t="s">
        <v>3070</v>
      </c>
    </row>
    <row r="396" spans="1:33" s="2" customFormat="1" x14ac:dyDescent="0.25">
      <c r="A396" s="2">
        <v>336082</v>
      </c>
      <c r="B396" s="2" t="s">
        <v>1346</v>
      </c>
      <c r="C396" s="2" t="s">
        <v>792</v>
      </c>
      <c r="D396" s="2" t="s">
        <v>231</v>
      </c>
      <c r="E396" s="2" t="s">
        <v>77</v>
      </c>
      <c r="H396" s="2" t="s">
        <v>17</v>
      </c>
      <c r="I396" s="2" t="s">
        <v>109</v>
      </c>
      <c r="AA396" s="2" t="s">
        <v>3070</v>
      </c>
      <c r="AB396" s="2" t="s">
        <v>3070</v>
      </c>
      <c r="AC396" s="2" t="s">
        <v>3070</v>
      </c>
      <c r="AD396" s="2" t="s">
        <v>3070</v>
      </c>
      <c r="AE396" s="2" t="s">
        <v>3070</v>
      </c>
      <c r="AF396" s="2" t="s">
        <v>3070</v>
      </c>
      <c r="AG396" s="2" t="s">
        <v>3070</v>
      </c>
    </row>
    <row r="397" spans="1:33" s="2" customFormat="1" x14ac:dyDescent="0.25">
      <c r="A397" s="2">
        <v>336091</v>
      </c>
      <c r="B397" s="2" t="s">
        <v>1347</v>
      </c>
      <c r="C397" s="2" t="s">
        <v>308</v>
      </c>
      <c r="D397" s="2" t="s">
        <v>1072</v>
      </c>
      <c r="E397" s="2" t="s">
        <v>77</v>
      </c>
      <c r="H397" s="2" t="s">
        <v>17</v>
      </c>
      <c r="I397" s="2" t="s">
        <v>109</v>
      </c>
      <c r="AA397" s="2" t="s">
        <v>3070</v>
      </c>
      <c r="AB397" s="2" t="s">
        <v>3070</v>
      </c>
      <c r="AC397" s="2" t="s">
        <v>3070</v>
      </c>
      <c r="AD397" s="2" t="s">
        <v>3070</v>
      </c>
      <c r="AE397" s="2" t="s">
        <v>3070</v>
      </c>
      <c r="AF397" s="2" t="s">
        <v>3070</v>
      </c>
      <c r="AG397" s="2" t="s">
        <v>3070</v>
      </c>
    </row>
    <row r="398" spans="1:33" s="2" customFormat="1" x14ac:dyDescent="0.25">
      <c r="A398" s="2">
        <v>336098</v>
      </c>
      <c r="B398" s="2" t="s">
        <v>1348</v>
      </c>
      <c r="C398" s="2" t="s">
        <v>671</v>
      </c>
      <c r="D398" s="2" t="s">
        <v>1349</v>
      </c>
      <c r="E398" s="2" t="s">
        <v>77</v>
      </c>
      <c r="F398" s="2">
        <v>36176</v>
      </c>
      <c r="G398" s="2" t="s">
        <v>212</v>
      </c>
      <c r="H398" s="2" t="s">
        <v>17</v>
      </c>
      <c r="I398" s="2" t="s">
        <v>109</v>
      </c>
      <c r="J398" s="2" t="s">
        <v>15</v>
      </c>
      <c r="L398" s="2" t="s">
        <v>19</v>
      </c>
      <c r="AE398" s="2" t="s">
        <v>3070</v>
      </c>
      <c r="AF398" s="2" t="s">
        <v>3070</v>
      </c>
      <c r="AG398" s="2" t="s">
        <v>3070</v>
      </c>
    </row>
    <row r="399" spans="1:33" s="2" customFormat="1" x14ac:dyDescent="0.25">
      <c r="A399" s="2">
        <v>336099</v>
      </c>
      <c r="B399" s="2" t="s">
        <v>1350</v>
      </c>
      <c r="C399" s="2" t="s">
        <v>250</v>
      </c>
      <c r="D399" s="2" t="s">
        <v>907</v>
      </c>
      <c r="E399" s="2" t="s">
        <v>77</v>
      </c>
      <c r="H399" s="2" t="s">
        <v>17</v>
      </c>
      <c r="I399" s="2" t="s">
        <v>109</v>
      </c>
      <c r="AA399" s="2" t="s">
        <v>3070</v>
      </c>
      <c r="AB399" s="2" t="s">
        <v>3070</v>
      </c>
      <c r="AC399" s="2" t="s">
        <v>3070</v>
      </c>
      <c r="AD399" s="2" t="s">
        <v>3070</v>
      </c>
      <c r="AE399" s="2" t="s">
        <v>3070</v>
      </c>
      <c r="AF399" s="2" t="s">
        <v>3070</v>
      </c>
      <c r="AG399" s="2" t="s">
        <v>3070</v>
      </c>
    </row>
    <row r="400" spans="1:33" s="2" customFormat="1" x14ac:dyDescent="0.25">
      <c r="A400" s="2">
        <v>336100</v>
      </c>
      <c r="B400" s="2" t="s">
        <v>1351</v>
      </c>
      <c r="C400" s="2" t="s">
        <v>230</v>
      </c>
      <c r="D400" s="2" t="s">
        <v>1352</v>
      </c>
      <c r="E400" s="2" t="s">
        <v>77</v>
      </c>
      <c r="H400" s="2" t="s">
        <v>17</v>
      </c>
      <c r="I400" s="2" t="s">
        <v>109</v>
      </c>
      <c r="AC400" s="2" t="s">
        <v>3070</v>
      </c>
      <c r="AD400" s="2" t="s">
        <v>3070</v>
      </c>
      <c r="AE400" s="2" t="s">
        <v>3070</v>
      </c>
      <c r="AF400" s="2" t="s">
        <v>3070</v>
      </c>
      <c r="AG400" s="2" t="s">
        <v>3070</v>
      </c>
    </row>
    <row r="401" spans="1:33" s="2" customFormat="1" x14ac:dyDescent="0.25">
      <c r="A401" s="2">
        <v>336104</v>
      </c>
      <c r="B401" s="2" t="s">
        <v>1353</v>
      </c>
      <c r="C401" s="2" t="s">
        <v>911</v>
      </c>
      <c r="D401" s="2" t="s">
        <v>853</v>
      </c>
      <c r="E401" s="2" t="s">
        <v>77</v>
      </c>
      <c r="H401" s="2" t="s">
        <v>17</v>
      </c>
      <c r="I401" s="2" t="s">
        <v>109</v>
      </c>
      <c r="AA401" s="2" t="s">
        <v>3070</v>
      </c>
      <c r="AB401" s="2" t="s">
        <v>3070</v>
      </c>
      <c r="AC401" s="2" t="s">
        <v>3070</v>
      </c>
      <c r="AD401" s="2" t="s">
        <v>3070</v>
      </c>
      <c r="AE401" s="2" t="s">
        <v>3070</v>
      </c>
      <c r="AF401" s="2" t="s">
        <v>3070</v>
      </c>
      <c r="AG401" s="2" t="s">
        <v>3070</v>
      </c>
    </row>
    <row r="402" spans="1:33" s="2" customFormat="1" x14ac:dyDescent="0.25">
      <c r="A402" s="2">
        <v>336105</v>
      </c>
      <c r="B402" s="2" t="s">
        <v>1354</v>
      </c>
      <c r="C402" s="2" t="s">
        <v>288</v>
      </c>
      <c r="D402" s="2" t="s">
        <v>1355</v>
      </c>
      <c r="E402" s="2" t="s">
        <v>77</v>
      </c>
      <c r="H402" s="2" t="s">
        <v>17</v>
      </c>
      <c r="I402" s="2" t="s">
        <v>109</v>
      </c>
      <c r="AA402" s="2" t="s">
        <v>3070</v>
      </c>
      <c r="AB402" s="2" t="s">
        <v>3070</v>
      </c>
      <c r="AC402" s="2" t="s">
        <v>3070</v>
      </c>
      <c r="AD402" s="2" t="s">
        <v>3070</v>
      </c>
      <c r="AE402" s="2" t="s">
        <v>3070</v>
      </c>
      <c r="AF402" s="2" t="s">
        <v>3070</v>
      </c>
      <c r="AG402" s="2" t="s">
        <v>3070</v>
      </c>
    </row>
    <row r="403" spans="1:33" s="2" customFormat="1" x14ac:dyDescent="0.25">
      <c r="A403" s="2">
        <v>336113</v>
      </c>
      <c r="B403" s="2" t="s">
        <v>1356</v>
      </c>
      <c r="C403" s="2" t="s">
        <v>313</v>
      </c>
      <c r="D403" s="2" t="s">
        <v>387</v>
      </c>
      <c r="E403" s="2" t="s">
        <v>77</v>
      </c>
      <c r="H403" s="2" t="s">
        <v>17</v>
      </c>
      <c r="I403" s="2" t="s">
        <v>109</v>
      </c>
      <c r="AA403" s="2" t="s">
        <v>3070</v>
      </c>
      <c r="AB403" s="2" t="s">
        <v>3070</v>
      </c>
      <c r="AC403" s="2" t="s">
        <v>3070</v>
      </c>
      <c r="AD403" s="2" t="s">
        <v>3070</v>
      </c>
      <c r="AE403" s="2" t="s">
        <v>3070</v>
      </c>
      <c r="AF403" s="2" t="s">
        <v>3070</v>
      </c>
      <c r="AG403" s="2" t="s">
        <v>3070</v>
      </c>
    </row>
    <row r="404" spans="1:33" s="2" customFormat="1" x14ac:dyDescent="0.25">
      <c r="A404" s="2">
        <v>336114</v>
      </c>
      <c r="B404" s="2" t="s">
        <v>1357</v>
      </c>
      <c r="C404" s="2" t="s">
        <v>635</v>
      </c>
      <c r="D404" s="2" t="s">
        <v>665</v>
      </c>
      <c r="E404" s="2" t="s">
        <v>77</v>
      </c>
      <c r="H404" s="2" t="s">
        <v>17</v>
      </c>
      <c r="I404" s="2" t="s">
        <v>109</v>
      </c>
      <c r="AA404" s="2" t="s">
        <v>3070</v>
      </c>
      <c r="AB404" s="2" t="s">
        <v>3070</v>
      </c>
      <c r="AC404" s="2" t="s">
        <v>3070</v>
      </c>
      <c r="AD404" s="2" t="s">
        <v>3070</v>
      </c>
      <c r="AE404" s="2" t="s">
        <v>3070</v>
      </c>
      <c r="AF404" s="2" t="s">
        <v>3070</v>
      </c>
      <c r="AG404" s="2" t="s">
        <v>3070</v>
      </c>
    </row>
    <row r="405" spans="1:33" s="2" customFormat="1" x14ac:dyDescent="0.25">
      <c r="A405" s="2">
        <v>336119</v>
      </c>
      <c r="B405" s="2" t="s">
        <v>1358</v>
      </c>
      <c r="C405" s="2" t="s">
        <v>816</v>
      </c>
      <c r="D405" s="2" t="s">
        <v>290</v>
      </c>
      <c r="E405" s="2" t="s">
        <v>77</v>
      </c>
      <c r="H405" s="2" t="s">
        <v>17</v>
      </c>
      <c r="I405" s="2" t="s">
        <v>109</v>
      </c>
      <c r="AA405" s="2" t="s">
        <v>3070</v>
      </c>
      <c r="AB405" s="2" t="s">
        <v>3070</v>
      </c>
      <c r="AC405" s="2" t="s">
        <v>3070</v>
      </c>
      <c r="AD405" s="2" t="s">
        <v>3070</v>
      </c>
      <c r="AE405" s="2" t="s">
        <v>3070</v>
      </c>
      <c r="AF405" s="2" t="s">
        <v>3070</v>
      </c>
      <c r="AG405" s="2" t="s">
        <v>3070</v>
      </c>
    </row>
    <row r="406" spans="1:33" s="2" customFormat="1" x14ac:dyDescent="0.25">
      <c r="A406" s="2">
        <v>336122</v>
      </c>
      <c r="B406" s="2" t="s">
        <v>1359</v>
      </c>
      <c r="C406" s="2" t="s">
        <v>1360</v>
      </c>
      <c r="D406" s="2" t="s">
        <v>272</v>
      </c>
      <c r="E406" s="2" t="s">
        <v>77</v>
      </c>
      <c r="H406" s="2" t="s">
        <v>17</v>
      </c>
      <c r="I406" s="2" t="s">
        <v>109</v>
      </c>
      <c r="AA406" s="2" t="s">
        <v>3070</v>
      </c>
      <c r="AB406" s="2" t="s">
        <v>3070</v>
      </c>
      <c r="AC406" s="2" t="s">
        <v>3070</v>
      </c>
      <c r="AD406" s="2" t="s">
        <v>3070</v>
      </c>
      <c r="AE406" s="2" t="s">
        <v>3070</v>
      </c>
      <c r="AF406" s="2" t="s">
        <v>3070</v>
      </c>
      <c r="AG406" s="2" t="s">
        <v>3070</v>
      </c>
    </row>
    <row r="407" spans="1:33" s="2" customFormat="1" x14ac:dyDescent="0.25">
      <c r="A407" s="2">
        <v>336123</v>
      </c>
      <c r="B407" s="2" t="s">
        <v>1361</v>
      </c>
      <c r="C407" s="2" t="s">
        <v>230</v>
      </c>
      <c r="D407" s="2" t="s">
        <v>1362</v>
      </c>
      <c r="E407" s="2" t="s">
        <v>77</v>
      </c>
      <c r="H407" s="2" t="s">
        <v>17</v>
      </c>
      <c r="I407" s="2" t="s">
        <v>109</v>
      </c>
    </row>
    <row r="408" spans="1:33" s="2" customFormat="1" x14ac:dyDescent="0.25">
      <c r="A408" s="2">
        <v>336130</v>
      </c>
      <c r="B408" s="2" t="s">
        <v>1363</v>
      </c>
      <c r="C408" s="2" t="s">
        <v>374</v>
      </c>
      <c r="D408" s="2" t="s">
        <v>306</v>
      </c>
      <c r="E408" s="2" t="s">
        <v>77</v>
      </c>
      <c r="H408" s="2" t="s">
        <v>17</v>
      </c>
      <c r="I408" s="2" t="s">
        <v>109</v>
      </c>
      <c r="AA408" s="2" t="s">
        <v>3070</v>
      </c>
      <c r="AB408" s="2" t="s">
        <v>3070</v>
      </c>
      <c r="AC408" s="2" t="s">
        <v>3070</v>
      </c>
      <c r="AD408" s="2" t="s">
        <v>3070</v>
      </c>
      <c r="AE408" s="2" t="s">
        <v>3070</v>
      </c>
      <c r="AF408" s="2" t="s">
        <v>3070</v>
      </c>
      <c r="AG408" s="2" t="s">
        <v>3070</v>
      </c>
    </row>
    <row r="409" spans="1:33" s="2" customFormat="1" x14ac:dyDescent="0.25">
      <c r="A409" s="2">
        <v>336131</v>
      </c>
      <c r="B409" s="2" t="s">
        <v>2061</v>
      </c>
      <c r="C409" s="2" t="s">
        <v>846</v>
      </c>
      <c r="D409" s="2" t="s">
        <v>300</v>
      </c>
      <c r="E409" s="2" t="s">
        <v>77</v>
      </c>
      <c r="H409" s="2" t="s">
        <v>17</v>
      </c>
      <c r="I409" s="2" t="s">
        <v>109</v>
      </c>
      <c r="AA409" s="2" t="s">
        <v>3070</v>
      </c>
      <c r="AB409" s="2" t="s">
        <v>3070</v>
      </c>
      <c r="AC409" s="2" t="s">
        <v>3070</v>
      </c>
      <c r="AD409" s="2" t="s">
        <v>3070</v>
      </c>
      <c r="AE409" s="2" t="s">
        <v>3070</v>
      </c>
      <c r="AF409" s="2" t="s">
        <v>3070</v>
      </c>
      <c r="AG409" s="2" t="s">
        <v>3070</v>
      </c>
    </row>
    <row r="410" spans="1:33" s="2" customFormat="1" x14ac:dyDescent="0.25">
      <c r="A410" s="2">
        <v>336132</v>
      </c>
      <c r="B410" s="2" t="s">
        <v>2040</v>
      </c>
      <c r="C410" s="2" t="s">
        <v>493</v>
      </c>
      <c r="D410" s="2" t="s">
        <v>2041</v>
      </c>
      <c r="E410" s="2" t="s">
        <v>77</v>
      </c>
      <c r="H410" s="2" t="s">
        <v>17</v>
      </c>
      <c r="I410" s="2" t="s">
        <v>109</v>
      </c>
      <c r="AA410" s="2" t="s">
        <v>3070</v>
      </c>
      <c r="AB410" s="2" t="s">
        <v>3070</v>
      </c>
      <c r="AC410" s="2" t="s">
        <v>3070</v>
      </c>
      <c r="AD410" s="2" t="s">
        <v>3070</v>
      </c>
      <c r="AE410" s="2" t="s">
        <v>3070</v>
      </c>
      <c r="AF410" s="2" t="s">
        <v>3070</v>
      </c>
      <c r="AG410" s="2" t="s">
        <v>3070</v>
      </c>
    </row>
    <row r="411" spans="1:33" s="2" customFormat="1" x14ac:dyDescent="0.25">
      <c r="A411" s="2">
        <v>336134</v>
      </c>
      <c r="B411" s="2" t="s">
        <v>1364</v>
      </c>
      <c r="C411" s="2" t="s">
        <v>829</v>
      </c>
      <c r="D411" s="2" t="s">
        <v>800</v>
      </c>
      <c r="E411" s="2" t="s">
        <v>77</v>
      </c>
      <c r="H411" s="2" t="s">
        <v>17</v>
      </c>
      <c r="I411" s="2" t="s">
        <v>109</v>
      </c>
      <c r="AA411" s="2" t="s">
        <v>3070</v>
      </c>
      <c r="AB411" s="2" t="s">
        <v>3070</v>
      </c>
      <c r="AC411" s="2" t="s">
        <v>3070</v>
      </c>
      <c r="AD411" s="2" t="s">
        <v>3070</v>
      </c>
      <c r="AE411" s="2" t="s">
        <v>3070</v>
      </c>
      <c r="AF411" s="2" t="s">
        <v>3070</v>
      </c>
      <c r="AG411" s="2" t="s">
        <v>3070</v>
      </c>
    </row>
    <row r="412" spans="1:33" s="2" customFormat="1" x14ac:dyDescent="0.25">
      <c r="A412" s="2">
        <v>336135</v>
      </c>
      <c r="B412" s="2" t="s">
        <v>1850</v>
      </c>
      <c r="C412" s="2" t="s">
        <v>791</v>
      </c>
      <c r="D412" s="2" t="s">
        <v>387</v>
      </c>
      <c r="E412" s="2" t="s">
        <v>77</v>
      </c>
      <c r="H412" s="2" t="s">
        <v>17</v>
      </c>
      <c r="I412" s="2" t="s">
        <v>109</v>
      </c>
      <c r="AA412" s="2" t="s">
        <v>3070</v>
      </c>
      <c r="AB412" s="2" t="s">
        <v>3070</v>
      </c>
      <c r="AC412" s="2" t="s">
        <v>3070</v>
      </c>
      <c r="AD412" s="2" t="s">
        <v>3070</v>
      </c>
      <c r="AE412" s="2" t="s">
        <v>3070</v>
      </c>
      <c r="AF412" s="2" t="s">
        <v>3070</v>
      </c>
      <c r="AG412" s="2" t="s">
        <v>3070</v>
      </c>
    </row>
    <row r="413" spans="1:33" s="2" customFormat="1" x14ac:dyDescent="0.25">
      <c r="A413" s="2">
        <v>336139</v>
      </c>
      <c r="B413" s="2" t="s">
        <v>1933</v>
      </c>
      <c r="C413" s="2" t="s">
        <v>1934</v>
      </c>
      <c r="D413" s="2" t="s">
        <v>1935</v>
      </c>
      <c r="E413" s="2" t="s">
        <v>78</v>
      </c>
      <c r="F413" s="2">
        <v>35157</v>
      </c>
      <c r="G413" s="2" t="s">
        <v>212</v>
      </c>
      <c r="H413" s="2" t="s">
        <v>17</v>
      </c>
      <c r="I413" s="2" t="s">
        <v>109</v>
      </c>
      <c r="AD413" s="2" t="s">
        <v>3070</v>
      </c>
      <c r="AE413" s="2" t="s">
        <v>3070</v>
      </c>
      <c r="AF413" s="2" t="s">
        <v>3070</v>
      </c>
      <c r="AG413" s="2" t="s">
        <v>3070</v>
      </c>
    </row>
    <row r="414" spans="1:33" s="2" customFormat="1" x14ac:dyDescent="0.25">
      <c r="A414" s="2">
        <v>336140</v>
      </c>
      <c r="B414" s="2" t="s">
        <v>2194</v>
      </c>
      <c r="C414" s="2" t="s">
        <v>343</v>
      </c>
      <c r="D414" s="2" t="s">
        <v>624</v>
      </c>
      <c r="E414" s="2" t="s">
        <v>77</v>
      </c>
      <c r="H414" s="2" t="s">
        <v>17</v>
      </c>
      <c r="I414" s="2" t="s">
        <v>109</v>
      </c>
      <c r="AB414" s="2" t="s">
        <v>3070</v>
      </c>
      <c r="AC414" s="2" t="s">
        <v>3070</v>
      </c>
      <c r="AD414" s="2" t="s">
        <v>3070</v>
      </c>
      <c r="AE414" s="2" t="s">
        <v>3070</v>
      </c>
      <c r="AF414" s="2" t="s">
        <v>3070</v>
      </c>
      <c r="AG414" s="2" t="s">
        <v>3070</v>
      </c>
    </row>
    <row r="415" spans="1:33" s="2" customFormat="1" x14ac:dyDescent="0.25">
      <c r="A415" s="2">
        <v>336148</v>
      </c>
      <c r="B415" s="2" t="s">
        <v>2378</v>
      </c>
      <c r="C415" s="2" t="s">
        <v>331</v>
      </c>
      <c r="D415" s="2" t="s">
        <v>2379</v>
      </c>
      <c r="E415" s="2" t="s">
        <v>77</v>
      </c>
      <c r="H415" s="2" t="s">
        <v>17</v>
      </c>
      <c r="I415" s="2" t="s">
        <v>109</v>
      </c>
      <c r="AA415" s="2" t="s">
        <v>3070</v>
      </c>
      <c r="AB415" s="2" t="s">
        <v>3070</v>
      </c>
      <c r="AC415" s="2" t="s">
        <v>3070</v>
      </c>
      <c r="AD415" s="2" t="s">
        <v>3070</v>
      </c>
      <c r="AE415" s="2" t="s">
        <v>3070</v>
      </c>
      <c r="AF415" s="2" t="s">
        <v>3070</v>
      </c>
      <c r="AG415" s="2" t="s">
        <v>3070</v>
      </c>
    </row>
    <row r="416" spans="1:33" s="2" customFormat="1" x14ac:dyDescent="0.25">
      <c r="A416" s="2">
        <v>336152</v>
      </c>
      <c r="B416" s="2" t="s">
        <v>1365</v>
      </c>
      <c r="C416" s="2" t="s">
        <v>286</v>
      </c>
      <c r="D416" s="2" t="s">
        <v>631</v>
      </c>
      <c r="E416" s="2" t="s">
        <v>77</v>
      </c>
      <c r="H416" s="2" t="s">
        <v>17</v>
      </c>
      <c r="I416" s="2" t="s">
        <v>109</v>
      </c>
      <c r="AA416" s="2" t="s">
        <v>3070</v>
      </c>
      <c r="AB416" s="2" t="s">
        <v>3070</v>
      </c>
      <c r="AC416" s="2" t="s">
        <v>3070</v>
      </c>
      <c r="AD416" s="2" t="s">
        <v>3070</v>
      </c>
      <c r="AE416" s="2" t="s">
        <v>3070</v>
      </c>
      <c r="AF416" s="2" t="s">
        <v>3070</v>
      </c>
      <c r="AG416" s="2" t="s">
        <v>3070</v>
      </c>
    </row>
    <row r="417" spans="1:33" s="2" customFormat="1" x14ac:dyDescent="0.25">
      <c r="A417" s="2">
        <v>336153</v>
      </c>
      <c r="B417" s="2" t="s">
        <v>1851</v>
      </c>
      <c r="C417" s="2" t="s">
        <v>671</v>
      </c>
      <c r="D417" s="2" t="s">
        <v>273</v>
      </c>
      <c r="E417" s="2" t="s">
        <v>77</v>
      </c>
      <c r="H417" s="2" t="s">
        <v>17</v>
      </c>
      <c r="I417" s="2" t="s">
        <v>109</v>
      </c>
      <c r="AA417" s="2" t="s">
        <v>3070</v>
      </c>
      <c r="AB417" s="2" t="s">
        <v>3070</v>
      </c>
      <c r="AC417" s="2" t="s">
        <v>3070</v>
      </c>
      <c r="AD417" s="2" t="s">
        <v>3070</v>
      </c>
      <c r="AE417" s="2" t="s">
        <v>3070</v>
      </c>
      <c r="AF417" s="2" t="s">
        <v>3070</v>
      </c>
      <c r="AG417" s="2" t="s">
        <v>3070</v>
      </c>
    </row>
    <row r="418" spans="1:33" s="2" customFormat="1" x14ac:dyDescent="0.25">
      <c r="A418" s="2">
        <v>336155</v>
      </c>
      <c r="B418" s="2" t="s">
        <v>1366</v>
      </c>
      <c r="C418" s="2" t="s">
        <v>294</v>
      </c>
      <c r="D418" s="2" t="s">
        <v>738</v>
      </c>
      <c r="E418" s="2" t="s">
        <v>78</v>
      </c>
      <c r="F418" s="2">
        <v>30521</v>
      </c>
      <c r="G418" s="2" t="s">
        <v>702</v>
      </c>
      <c r="H418" s="2" t="s">
        <v>17</v>
      </c>
      <c r="I418" s="2" t="s">
        <v>109</v>
      </c>
      <c r="AC418" s="2" t="s">
        <v>3070</v>
      </c>
      <c r="AD418" s="2" t="s">
        <v>3070</v>
      </c>
      <c r="AE418" s="2" t="s">
        <v>3070</v>
      </c>
      <c r="AF418" s="2" t="s">
        <v>3070</v>
      </c>
      <c r="AG418" s="2" t="s">
        <v>3070</v>
      </c>
    </row>
    <row r="419" spans="1:33" s="2" customFormat="1" x14ac:dyDescent="0.25">
      <c r="A419" s="2">
        <v>336160</v>
      </c>
      <c r="B419" s="2" t="s">
        <v>1367</v>
      </c>
      <c r="C419" s="2" t="s">
        <v>331</v>
      </c>
      <c r="D419" s="2" t="s">
        <v>555</v>
      </c>
      <c r="E419" s="2" t="s">
        <v>77</v>
      </c>
      <c r="H419" s="2" t="s">
        <v>17</v>
      </c>
      <c r="I419" s="2" t="s">
        <v>109</v>
      </c>
      <c r="AA419" s="2" t="s">
        <v>3070</v>
      </c>
      <c r="AB419" s="2" t="s">
        <v>3070</v>
      </c>
      <c r="AC419" s="2" t="s">
        <v>3070</v>
      </c>
      <c r="AD419" s="2" t="s">
        <v>3070</v>
      </c>
      <c r="AE419" s="2" t="s">
        <v>3070</v>
      </c>
      <c r="AF419" s="2" t="s">
        <v>3070</v>
      </c>
      <c r="AG419" s="2" t="s">
        <v>3070</v>
      </c>
    </row>
    <row r="420" spans="1:33" s="2" customFormat="1" x14ac:dyDescent="0.25">
      <c r="A420" s="2">
        <v>336161</v>
      </c>
      <c r="B420" s="2" t="s">
        <v>1368</v>
      </c>
      <c r="C420" s="2" t="s">
        <v>669</v>
      </c>
      <c r="D420" s="2" t="s">
        <v>1369</v>
      </c>
      <c r="E420" s="2" t="s">
        <v>77</v>
      </c>
      <c r="H420" s="2" t="s">
        <v>17</v>
      </c>
      <c r="I420" s="2" t="s">
        <v>109</v>
      </c>
      <c r="AA420" s="2" t="s">
        <v>3070</v>
      </c>
      <c r="AB420" s="2" t="s">
        <v>3070</v>
      </c>
      <c r="AC420" s="2" t="s">
        <v>3070</v>
      </c>
      <c r="AD420" s="2" t="s">
        <v>3070</v>
      </c>
      <c r="AE420" s="2" t="s">
        <v>3070</v>
      </c>
      <c r="AF420" s="2" t="s">
        <v>3070</v>
      </c>
      <c r="AG420" s="2" t="s">
        <v>3070</v>
      </c>
    </row>
    <row r="421" spans="1:33" s="2" customFormat="1" x14ac:dyDescent="0.25">
      <c r="A421" s="2">
        <v>336169</v>
      </c>
      <c r="B421" s="2" t="s">
        <v>1370</v>
      </c>
      <c r="C421" s="2" t="s">
        <v>270</v>
      </c>
      <c r="D421" s="2" t="s">
        <v>423</v>
      </c>
      <c r="E421" s="2" t="s">
        <v>77</v>
      </c>
      <c r="H421" s="2" t="s">
        <v>17</v>
      </c>
      <c r="I421" s="2" t="s">
        <v>109</v>
      </c>
      <c r="AA421" s="2" t="s">
        <v>3070</v>
      </c>
      <c r="AB421" s="2" t="s">
        <v>3070</v>
      </c>
      <c r="AC421" s="2" t="s">
        <v>3070</v>
      </c>
      <c r="AD421" s="2" t="s">
        <v>3070</v>
      </c>
      <c r="AE421" s="2" t="s">
        <v>3070</v>
      </c>
      <c r="AF421" s="2" t="s">
        <v>3070</v>
      </c>
      <c r="AG421" s="2" t="s">
        <v>3070</v>
      </c>
    </row>
    <row r="422" spans="1:33" s="2" customFormat="1" x14ac:dyDescent="0.25">
      <c r="A422" s="2">
        <v>336170</v>
      </c>
      <c r="B422" s="2" t="s">
        <v>1371</v>
      </c>
      <c r="C422" s="2" t="s">
        <v>230</v>
      </c>
      <c r="D422" s="2" t="s">
        <v>738</v>
      </c>
      <c r="E422" s="2" t="s">
        <v>77</v>
      </c>
      <c r="H422" s="2" t="s">
        <v>17</v>
      </c>
      <c r="I422" s="2" t="s">
        <v>109</v>
      </c>
      <c r="AA422" s="2" t="s">
        <v>3070</v>
      </c>
      <c r="AB422" s="2" t="s">
        <v>3070</v>
      </c>
      <c r="AC422" s="2" t="s">
        <v>3070</v>
      </c>
      <c r="AD422" s="2" t="s">
        <v>3070</v>
      </c>
      <c r="AE422" s="2" t="s">
        <v>3070</v>
      </c>
      <c r="AF422" s="2" t="s">
        <v>3070</v>
      </c>
      <c r="AG422" s="2" t="s">
        <v>3070</v>
      </c>
    </row>
    <row r="423" spans="1:33" s="2" customFormat="1" x14ac:dyDescent="0.25">
      <c r="A423" s="2">
        <v>336171</v>
      </c>
      <c r="B423" s="2" t="s">
        <v>1372</v>
      </c>
      <c r="C423" s="2" t="s">
        <v>310</v>
      </c>
      <c r="D423" s="2" t="s">
        <v>403</v>
      </c>
      <c r="E423" s="2" t="s">
        <v>77</v>
      </c>
      <c r="H423" s="2" t="s">
        <v>17</v>
      </c>
      <c r="I423" s="2" t="s">
        <v>109</v>
      </c>
      <c r="AA423" s="2" t="s">
        <v>3070</v>
      </c>
      <c r="AB423" s="2" t="s">
        <v>3070</v>
      </c>
      <c r="AC423" s="2" t="s">
        <v>3070</v>
      </c>
      <c r="AD423" s="2" t="s">
        <v>3070</v>
      </c>
      <c r="AE423" s="2" t="s">
        <v>3070</v>
      </c>
      <c r="AF423" s="2" t="s">
        <v>3070</v>
      </c>
      <c r="AG423" s="2" t="s">
        <v>3070</v>
      </c>
    </row>
    <row r="424" spans="1:33" s="2" customFormat="1" x14ac:dyDescent="0.25">
      <c r="A424" s="2">
        <v>336174</v>
      </c>
      <c r="B424" s="2" t="s">
        <v>1373</v>
      </c>
      <c r="C424" s="2" t="s">
        <v>345</v>
      </c>
      <c r="D424" s="2" t="s">
        <v>822</v>
      </c>
      <c r="E424" s="2" t="s">
        <v>77</v>
      </c>
      <c r="H424" s="2" t="s">
        <v>17</v>
      </c>
      <c r="I424" s="2" t="s">
        <v>109</v>
      </c>
      <c r="AA424" s="2" t="s">
        <v>3070</v>
      </c>
      <c r="AB424" s="2" t="s">
        <v>3070</v>
      </c>
      <c r="AC424" s="2" t="s">
        <v>3070</v>
      </c>
      <c r="AD424" s="2" t="s">
        <v>3070</v>
      </c>
      <c r="AE424" s="2" t="s">
        <v>3070</v>
      </c>
      <c r="AF424" s="2" t="s">
        <v>3070</v>
      </c>
      <c r="AG424" s="2" t="s">
        <v>3070</v>
      </c>
    </row>
    <row r="425" spans="1:33" s="2" customFormat="1" x14ac:dyDescent="0.25">
      <c r="A425" s="2">
        <v>336177</v>
      </c>
      <c r="B425" s="2" t="s">
        <v>1374</v>
      </c>
      <c r="C425" s="2" t="s">
        <v>1375</v>
      </c>
      <c r="D425" s="2" t="s">
        <v>628</v>
      </c>
      <c r="E425" s="2" t="s">
        <v>77</v>
      </c>
      <c r="H425" s="2" t="s">
        <v>17</v>
      </c>
      <c r="I425" s="2" t="s">
        <v>109</v>
      </c>
      <c r="AA425" s="2" t="s">
        <v>3070</v>
      </c>
      <c r="AB425" s="2" t="s">
        <v>3070</v>
      </c>
      <c r="AC425" s="2" t="s">
        <v>3070</v>
      </c>
      <c r="AD425" s="2" t="s">
        <v>3070</v>
      </c>
      <c r="AE425" s="2" t="s">
        <v>3070</v>
      </c>
      <c r="AF425" s="2" t="s">
        <v>3070</v>
      </c>
      <c r="AG425" s="2" t="s">
        <v>3070</v>
      </c>
    </row>
    <row r="426" spans="1:33" s="2" customFormat="1" x14ac:dyDescent="0.25">
      <c r="A426" s="2">
        <v>336178</v>
      </c>
      <c r="B426" s="2" t="s">
        <v>1376</v>
      </c>
      <c r="C426" s="2" t="s">
        <v>270</v>
      </c>
      <c r="D426" s="2" t="s">
        <v>1377</v>
      </c>
      <c r="E426" s="2" t="s">
        <v>77</v>
      </c>
      <c r="H426" s="2" t="s">
        <v>17</v>
      </c>
      <c r="I426" s="2" t="s">
        <v>109</v>
      </c>
      <c r="AA426" s="2" t="s">
        <v>3070</v>
      </c>
      <c r="AB426" s="2" t="s">
        <v>3070</v>
      </c>
      <c r="AC426" s="2" t="s">
        <v>3070</v>
      </c>
      <c r="AD426" s="2" t="s">
        <v>3070</v>
      </c>
      <c r="AE426" s="2" t="s">
        <v>3070</v>
      </c>
      <c r="AF426" s="2" t="s">
        <v>3070</v>
      </c>
      <c r="AG426" s="2" t="s">
        <v>3070</v>
      </c>
    </row>
    <row r="427" spans="1:33" s="2" customFormat="1" x14ac:dyDescent="0.25">
      <c r="A427" s="2">
        <v>336180</v>
      </c>
      <c r="B427" s="2" t="s">
        <v>2265</v>
      </c>
      <c r="C427" s="2" t="s">
        <v>814</v>
      </c>
      <c r="D427" s="2" t="s">
        <v>362</v>
      </c>
      <c r="E427" s="2" t="s">
        <v>77</v>
      </c>
      <c r="H427" s="2" t="s">
        <v>17</v>
      </c>
      <c r="I427" s="2" t="s">
        <v>109</v>
      </c>
      <c r="AA427" s="2" t="s">
        <v>3070</v>
      </c>
      <c r="AB427" s="2" t="s">
        <v>3070</v>
      </c>
      <c r="AC427" s="2" t="s">
        <v>3070</v>
      </c>
      <c r="AD427" s="2" t="s">
        <v>3070</v>
      </c>
      <c r="AE427" s="2" t="s">
        <v>3070</v>
      </c>
      <c r="AF427" s="2" t="s">
        <v>3070</v>
      </c>
      <c r="AG427" s="2" t="s">
        <v>3070</v>
      </c>
    </row>
    <row r="428" spans="1:33" s="2" customFormat="1" x14ac:dyDescent="0.25">
      <c r="A428" s="2">
        <v>336182</v>
      </c>
      <c r="B428" s="2" t="s">
        <v>1378</v>
      </c>
      <c r="C428" s="2" t="s">
        <v>915</v>
      </c>
      <c r="D428" s="2" t="s">
        <v>924</v>
      </c>
      <c r="E428" s="2" t="s">
        <v>77</v>
      </c>
      <c r="H428" s="2" t="s">
        <v>17</v>
      </c>
      <c r="I428" s="2" t="s">
        <v>109</v>
      </c>
      <c r="AA428" s="2" t="s">
        <v>3070</v>
      </c>
      <c r="AB428" s="2" t="s">
        <v>3070</v>
      </c>
      <c r="AC428" s="2" t="s">
        <v>3070</v>
      </c>
      <c r="AD428" s="2" t="s">
        <v>3070</v>
      </c>
      <c r="AE428" s="2" t="s">
        <v>3070</v>
      </c>
      <c r="AF428" s="2" t="s">
        <v>3070</v>
      </c>
      <c r="AG428" s="2" t="s">
        <v>3070</v>
      </c>
    </row>
    <row r="429" spans="1:33" s="2" customFormat="1" x14ac:dyDescent="0.25">
      <c r="A429" s="2">
        <v>336186</v>
      </c>
      <c r="B429" s="2" t="s">
        <v>1379</v>
      </c>
      <c r="C429" s="2" t="s">
        <v>496</v>
      </c>
      <c r="D429" s="2" t="s">
        <v>495</v>
      </c>
      <c r="E429" s="2" t="s">
        <v>77</v>
      </c>
      <c r="H429" s="2" t="s">
        <v>17</v>
      </c>
      <c r="I429" s="2" t="s">
        <v>109</v>
      </c>
      <c r="AA429" s="2" t="s">
        <v>3070</v>
      </c>
      <c r="AB429" s="2" t="s">
        <v>3070</v>
      </c>
      <c r="AC429" s="2" t="s">
        <v>3070</v>
      </c>
      <c r="AD429" s="2" t="s">
        <v>3070</v>
      </c>
      <c r="AE429" s="2" t="s">
        <v>3070</v>
      </c>
      <c r="AF429" s="2" t="s">
        <v>3070</v>
      </c>
      <c r="AG429" s="2" t="s">
        <v>3070</v>
      </c>
    </row>
    <row r="430" spans="1:33" s="2" customFormat="1" x14ac:dyDescent="0.25">
      <c r="A430" s="2">
        <v>336187</v>
      </c>
      <c r="B430" s="2" t="s">
        <v>1380</v>
      </c>
      <c r="C430" s="2" t="s">
        <v>503</v>
      </c>
      <c r="D430" s="2" t="s">
        <v>263</v>
      </c>
      <c r="E430" s="2" t="s">
        <v>77</v>
      </c>
      <c r="H430" s="2" t="s">
        <v>17</v>
      </c>
      <c r="I430" s="2" t="s">
        <v>109</v>
      </c>
      <c r="AA430" s="2" t="s">
        <v>3070</v>
      </c>
      <c r="AB430" s="2" t="s">
        <v>3070</v>
      </c>
      <c r="AC430" s="2" t="s">
        <v>3070</v>
      </c>
      <c r="AD430" s="2" t="s">
        <v>3070</v>
      </c>
      <c r="AE430" s="2" t="s">
        <v>3070</v>
      </c>
      <c r="AF430" s="2" t="s">
        <v>3070</v>
      </c>
      <c r="AG430" s="2" t="s">
        <v>3070</v>
      </c>
    </row>
    <row r="431" spans="1:33" s="2" customFormat="1" x14ac:dyDescent="0.25">
      <c r="A431" s="2">
        <v>336189</v>
      </c>
      <c r="B431" s="2" t="s">
        <v>2249</v>
      </c>
      <c r="C431" s="2" t="s">
        <v>955</v>
      </c>
      <c r="D431" s="2" t="s">
        <v>2250</v>
      </c>
      <c r="E431" s="2" t="s">
        <v>77</v>
      </c>
      <c r="F431" s="2">
        <v>32431</v>
      </c>
      <c r="G431" s="2" t="s">
        <v>2251</v>
      </c>
      <c r="H431" s="2" t="s">
        <v>17</v>
      </c>
      <c r="I431" s="2" t="s">
        <v>109</v>
      </c>
      <c r="AD431" s="2" t="s">
        <v>3070</v>
      </c>
      <c r="AE431" s="2" t="s">
        <v>3070</v>
      </c>
      <c r="AF431" s="2" t="s">
        <v>3070</v>
      </c>
      <c r="AG431" s="2" t="s">
        <v>3070</v>
      </c>
    </row>
    <row r="432" spans="1:33" s="2" customFormat="1" x14ac:dyDescent="0.25">
      <c r="A432" s="2">
        <v>336191</v>
      </c>
      <c r="B432" s="2" t="s">
        <v>1381</v>
      </c>
      <c r="C432" s="2" t="s">
        <v>230</v>
      </c>
      <c r="D432" s="2" t="s">
        <v>387</v>
      </c>
      <c r="E432" s="2" t="s">
        <v>77</v>
      </c>
      <c r="H432" s="2" t="s">
        <v>17</v>
      </c>
      <c r="I432" s="2" t="s">
        <v>109</v>
      </c>
      <c r="AA432" s="2" t="s">
        <v>3070</v>
      </c>
      <c r="AB432" s="2" t="s">
        <v>3070</v>
      </c>
      <c r="AC432" s="2" t="s">
        <v>3070</v>
      </c>
      <c r="AD432" s="2" t="s">
        <v>3070</v>
      </c>
      <c r="AE432" s="2" t="s">
        <v>3070</v>
      </c>
      <c r="AF432" s="2" t="s">
        <v>3070</v>
      </c>
      <c r="AG432" s="2" t="s">
        <v>3070</v>
      </c>
    </row>
    <row r="433" spans="1:33" s="2" customFormat="1" x14ac:dyDescent="0.25">
      <c r="A433" s="2">
        <v>336194</v>
      </c>
      <c r="B433" s="2" t="s">
        <v>1382</v>
      </c>
      <c r="C433" s="2" t="s">
        <v>524</v>
      </c>
      <c r="D433" s="2" t="s">
        <v>940</v>
      </c>
      <c r="E433" s="2" t="s">
        <v>77</v>
      </c>
      <c r="H433" s="2" t="s">
        <v>17</v>
      </c>
      <c r="I433" s="2" t="s">
        <v>109</v>
      </c>
      <c r="AA433" s="2" t="s">
        <v>3070</v>
      </c>
      <c r="AB433" s="2" t="s">
        <v>3070</v>
      </c>
      <c r="AC433" s="2" t="s">
        <v>3070</v>
      </c>
      <c r="AD433" s="2" t="s">
        <v>3070</v>
      </c>
      <c r="AE433" s="2" t="s">
        <v>3070</v>
      </c>
      <c r="AF433" s="2" t="s">
        <v>3070</v>
      </c>
      <c r="AG433" s="2" t="s">
        <v>3070</v>
      </c>
    </row>
    <row r="434" spans="1:33" s="2" customFormat="1" x14ac:dyDescent="0.25">
      <c r="A434" s="2">
        <v>336198</v>
      </c>
      <c r="B434" s="2" t="s">
        <v>1383</v>
      </c>
      <c r="C434" s="2" t="s">
        <v>230</v>
      </c>
      <c r="D434" s="2" t="s">
        <v>280</v>
      </c>
      <c r="E434" s="2" t="s">
        <v>77</v>
      </c>
      <c r="H434" s="2" t="s">
        <v>17</v>
      </c>
      <c r="I434" s="2" t="s">
        <v>109</v>
      </c>
      <c r="AA434" s="2" t="s">
        <v>3070</v>
      </c>
      <c r="AB434" s="2" t="s">
        <v>3070</v>
      </c>
      <c r="AC434" s="2" t="s">
        <v>3070</v>
      </c>
      <c r="AD434" s="2" t="s">
        <v>3070</v>
      </c>
      <c r="AE434" s="2" t="s">
        <v>3070</v>
      </c>
      <c r="AF434" s="2" t="s">
        <v>3070</v>
      </c>
      <c r="AG434" s="2" t="s">
        <v>3070</v>
      </c>
    </row>
    <row r="435" spans="1:33" s="2" customFormat="1" x14ac:dyDescent="0.25">
      <c r="A435" s="2">
        <v>336205</v>
      </c>
      <c r="B435" s="2" t="s">
        <v>1384</v>
      </c>
      <c r="C435" s="2" t="s">
        <v>335</v>
      </c>
      <c r="D435" s="2" t="s">
        <v>339</v>
      </c>
      <c r="E435" s="2" t="s">
        <v>77</v>
      </c>
      <c r="H435" s="2" t="s">
        <v>17</v>
      </c>
      <c r="I435" s="2" t="s">
        <v>109</v>
      </c>
      <c r="AA435" s="2" t="s">
        <v>3070</v>
      </c>
      <c r="AB435" s="2" t="s">
        <v>3070</v>
      </c>
      <c r="AC435" s="2" t="s">
        <v>3070</v>
      </c>
      <c r="AD435" s="2" t="s">
        <v>3070</v>
      </c>
      <c r="AE435" s="2" t="s">
        <v>3070</v>
      </c>
      <c r="AF435" s="2" t="s">
        <v>3070</v>
      </c>
      <c r="AG435" s="2" t="s">
        <v>3070</v>
      </c>
    </row>
    <row r="436" spans="1:33" s="2" customFormat="1" x14ac:dyDescent="0.25">
      <c r="A436" s="2">
        <v>336206</v>
      </c>
      <c r="B436" s="2" t="s">
        <v>1385</v>
      </c>
      <c r="C436" s="2" t="s">
        <v>639</v>
      </c>
      <c r="D436" s="2" t="s">
        <v>292</v>
      </c>
      <c r="E436" s="2" t="s">
        <v>77</v>
      </c>
      <c r="H436" s="2" t="s">
        <v>17</v>
      </c>
      <c r="I436" s="2" t="s">
        <v>109</v>
      </c>
      <c r="AA436" s="2" t="s">
        <v>3070</v>
      </c>
      <c r="AB436" s="2" t="s">
        <v>3070</v>
      </c>
      <c r="AC436" s="2" t="s">
        <v>3070</v>
      </c>
      <c r="AD436" s="2" t="s">
        <v>3070</v>
      </c>
      <c r="AE436" s="2" t="s">
        <v>3070</v>
      </c>
      <c r="AF436" s="2" t="s">
        <v>3070</v>
      </c>
      <c r="AG436" s="2" t="s">
        <v>3070</v>
      </c>
    </row>
    <row r="437" spans="1:33" s="2" customFormat="1" x14ac:dyDescent="0.25">
      <c r="A437" s="2">
        <v>336208</v>
      </c>
      <c r="B437" s="2" t="s">
        <v>1386</v>
      </c>
      <c r="C437" s="2" t="s">
        <v>1063</v>
      </c>
      <c r="D437" s="2" t="s">
        <v>423</v>
      </c>
      <c r="E437" s="2" t="s">
        <v>77</v>
      </c>
      <c r="H437" s="2" t="s">
        <v>17</v>
      </c>
      <c r="I437" s="2" t="s">
        <v>109</v>
      </c>
      <c r="AA437" s="2" t="s">
        <v>3070</v>
      </c>
      <c r="AB437" s="2" t="s">
        <v>3070</v>
      </c>
      <c r="AC437" s="2" t="s">
        <v>3070</v>
      </c>
      <c r="AD437" s="2" t="s">
        <v>3070</v>
      </c>
      <c r="AE437" s="2" t="s">
        <v>3070</v>
      </c>
      <c r="AF437" s="2" t="s">
        <v>3070</v>
      </c>
      <c r="AG437" s="2" t="s">
        <v>3070</v>
      </c>
    </row>
    <row r="438" spans="1:33" s="2" customFormat="1" x14ac:dyDescent="0.25">
      <c r="A438" s="2">
        <v>336211</v>
      </c>
      <c r="B438" s="2" t="s">
        <v>1387</v>
      </c>
      <c r="C438" s="2" t="s">
        <v>508</v>
      </c>
      <c r="D438" s="2" t="s">
        <v>541</v>
      </c>
      <c r="E438" s="2" t="s">
        <v>77</v>
      </c>
      <c r="H438" s="2" t="s">
        <v>17</v>
      </c>
      <c r="I438" s="2" t="s">
        <v>109</v>
      </c>
      <c r="AA438" s="2" t="s">
        <v>3070</v>
      </c>
      <c r="AB438" s="2" t="s">
        <v>3070</v>
      </c>
      <c r="AC438" s="2" t="s">
        <v>3070</v>
      </c>
      <c r="AD438" s="2" t="s">
        <v>3070</v>
      </c>
      <c r="AE438" s="2" t="s">
        <v>3070</v>
      </c>
      <c r="AF438" s="2" t="s">
        <v>3070</v>
      </c>
      <c r="AG438" s="2" t="s">
        <v>3070</v>
      </c>
    </row>
    <row r="439" spans="1:33" s="2" customFormat="1" x14ac:dyDescent="0.25">
      <c r="A439" s="2">
        <v>336212</v>
      </c>
      <c r="B439" s="2" t="s">
        <v>2153</v>
      </c>
      <c r="C439" s="2" t="s">
        <v>725</v>
      </c>
      <c r="D439" s="2" t="s">
        <v>2154</v>
      </c>
      <c r="E439" s="2" t="s">
        <v>77</v>
      </c>
      <c r="F439" s="2">
        <v>32457</v>
      </c>
      <c r="G439" s="2" t="s">
        <v>916</v>
      </c>
      <c r="H439" s="2" t="s">
        <v>17</v>
      </c>
      <c r="I439" s="2" t="s">
        <v>109</v>
      </c>
      <c r="AC439" s="2" t="s">
        <v>3070</v>
      </c>
      <c r="AD439" s="2" t="s">
        <v>3070</v>
      </c>
      <c r="AE439" s="2" t="s">
        <v>3070</v>
      </c>
      <c r="AF439" s="2" t="s">
        <v>3070</v>
      </c>
      <c r="AG439" s="2" t="s">
        <v>3070</v>
      </c>
    </row>
    <row r="440" spans="1:33" s="2" customFormat="1" x14ac:dyDescent="0.25">
      <c r="A440" s="2">
        <v>336215</v>
      </c>
      <c r="B440" s="2" t="s">
        <v>1388</v>
      </c>
      <c r="C440" s="2" t="s">
        <v>618</v>
      </c>
      <c r="D440" s="2" t="s">
        <v>721</v>
      </c>
      <c r="E440" s="2" t="s">
        <v>77</v>
      </c>
      <c r="H440" s="2" t="s">
        <v>17</v>
      </c>
      <c r="I440" s="2" t="s">
        <v>109</v>
      </c>
      <c r="AA440" s="2" t="s">
        <v>3070</v>
      </c>
      <c r="AB440" s="2" t="s">
        <v>3070</v>
      </c>
      <c r="AC440" s="2" t="s">
        <v>3070</v>
      </c>
      <c r="AD440" s="2" t="s">
        <v>3070</v>
      </c>
      <c r="AE440" s="2" t="s">
        <v>3070</v>
      </c>
      <c r="AF440" s="2" t="s">
        <v>3070</v>
      </c>
      <c r="AG440" s="2" t="s">
        <v>3070</v>
      </c>
    </row>
    <row r="441" spans="1:33" s="2" customFormat="1" x14ac:dyDescent="0.25">
      <c r="A441" s="2">
        <v>336219</v>
      </c>
      <c r="B441" s="2" t="s">
        <v>1550</v>
      </c>
      <c r="C441" s="2" t="s">
        <v>1551</v>
      </c>
      <c r="D441" s="2" t="s">
        <v>306</v>
      </c>
      <c r="E441" s="2" t="s">
        <v>77</v>
      </c>
      <c r="F441" s="2">
        <v>35452</v>
      </c>
      <c r="G441" s="2" t="s">
        <v>793</v>
      </c>
      <c r="H441" s="2" t="s">
        <v>17</v>
      </c>
      <c r="I441" s="2" t="s">
        <v>109</v>
      </c>
      <c r="AC441" s="2" t="s">
        <v>3070</v>
      </c>
      <c r="AD441" s="2" t="s">
        <v>3070</v>
      </c>
      <c r="AE441" s="2" t="s">
        <v>3070</v>
      </c>
      <c r="AF441" s="2" t="s">
        <v>3070</v>
      </c>
      <c r="AG441" s="2" t="s">
        <v>3070</v>
      </c>
    </row>
    <row r="442" spans="1:33" s="2" customFormat="1" x14ac:dyDescent="0.25">
      <c r="A442" s="2">
        <v>336220</v>
      </c>
      <c r="B442" s="2" t="s">
        <v>1389</v>
      </c>
      <c r="C442" s="2" t="s">
        <v>364</v>
      </c>
      <c r="D442" s="2" t="s">
        <v>265</v>
      </c>
      <c r="E442" s="2" t="s">
        <v>77</v>
      </c>
      <c r="H442" s="2" t="s">
        <v>17</v>
      </c>
      <c r="I442" s="2" t="s">
        <v>109</v>
      </c>
      <c r="AA442" s="2" t="s">
        <v>3070</v>
      </c>
      <c r="AB442" s="2" t="s">
        <v>3070</v>
      </c>
      <c r="AC442" s="2" t="s">
        <v>3070</v>
      </c>
      <c r="AD442" s="2" t="s">
        <v>3070</v>
      </c>
      <c r="AE442" s="2" t="s">
        <v>3070</v>
      </c>
      <c r="AF442" s="2" t="s">
        <v>3070</v>
      </c>
      <c r="AG442" s="2" t="s">
        <v>3070</v>
      </c>
    </row>
    <row r="443" spans="1:33" s="2" customFormat="1" x14ac:dyDescent="0.25">
      <c r="A443" s="2">
        <v>336222</v>
      </c>
      <c r="B443" s="2" t="s">
        <v>1390</v>
      </c>
      <c r="C443" s="2" t="s">
        <v>1391</v>
      </c>
      <c r="D443" s="2" t="s">
        <v>555</v>
      </c>
      <c r="E443" s="2" t="s">
        <v>77</v>
      </c>
      <c r="H443" s="2" t="s">
        <v>17</v>
      </c>
      <c r="I443" s="2" t="s">
        <v>109</v>
      </c>
      <c r="AA443" s="2" t="s">
        <v>3070</v>
      </c>
      <c r="AB443" s="2" t="s">
        <v>3070</v>
      </c>
      <c r="AC443" s="2" t="s">
        <v>3070</v>
      </c>
      <c r="AD443" s="2" t="s">
        <v>3070</v>
      </c>
      <c r="AE443" s="2" t="s">
        <v>3070</v>
      </c>
      <c r="AF443" s="2" t="s">
        <v>3070</v>
      </c>
      <c r="AG443" s="2" t="s">
        <v>3070</v>
      </c>
    </row>
    <row r="444" spans="1:33" s="2" customFormat="1" x14ac:dyDescent="0.25">
      <c r="A444" s="2">
        <v>336228</v>
      </c>
      <c r="B444" s="2" t="s">
        <v>837</v>
      </c>
      <c r="C444" s="2" t="s">
        <v>565</v>
      </c>
      <c r="D444" s="2" t="s">
        <v>734</v>
      </c>
      <c r="E444" s="2" t="s">
        <v>77</v>
      </c>
      <c r="H444" s="2" t="s">
        <v>17</v>
      </c>
      <c r="I444" s="2" t="s">
        <v>109</v>
      </c>
      <c r="AA444" s="2" t="s">
        <v>3070</v>
      </c>
      <c r="AB444" s="2" t="s">
        <v>3070</v>
      </c>
      <c r="AC444" s="2" t="s">
        <v>3070</v>
      </c>
      <c r="AD444" s="2" t="s">
        <v>3070</v>
      </c>
      <c r="AE444" s="2" t="s">
        <v>3070</v>
      </c>
      <c r="AF444" s="2" t="s">
        <v>3070</v>
      </c>
      <c r="AG444" s="2" t="s">
        <v>3070</v>
      </c>
    </row>
    <row r="445" spans="1:33" s="2" customFormat="1" x14ac:dyDescent="0.25">
      <c r="A445" s="2">
        <v>336230</v>
      </c>
      <c r="B445" s="2" t="s">
        <v>1852</v>
      </c>
      <c r="C445" s="2" t="s">
        <v>321</v>
      </c>
      <c r="D445" s="2" t="s">
        <v>687</v>
      </c>
      <c r="E445" s="2" t="s">
        <v>77</v>
      </c>
      <c r="H445" s="2" t="s">
        <v>17</v>
      </c>
      <c r="I445" s="2" t="s">
        <v>109</v>
      </c>
      <c r="AA445" s="2" t="s">
        <v>3070</v>
      </c>
      <c r="AB445" s="2" t="s">
        <v>3070</v>
      </c>
      <c r="AC445" s="2" t="s">
        <v>3070</v>
      </c>
      <c r="AD445" s="2" t="s">
        <v>3070</v>
      </c>
      <c r="AE445" s="2" t="s">
        <v>3070</v>
      </c>
      <c r="AF445" s="2" t="s">
        <v>3070</v>
      </c>
      <c r="AG445" s="2" t="s">
        <v>3070</v>
      </c>
    </row>
    <row r="446" spans="1:33" s="2" customFormat="1" x14ac:dyDescent="0.25">
      <c r="A446" s="2">
        <v>336233</v>
      </c>
      <c r="B446" s="2" t="s">
        <v>1392</v>
      </c>
      <c r="C446" s="2" t="s">
        <v>210</v>
      </c>
      <c r="D446" s="2" t="s">
        <v>1393</v>
      </c>
      <c r="E446" s="2" t="s">
        <v>77</v>
      </c>
      <c r="H446" s="2" t="s">
        <v>17</v>
      </c>
      <c r="I446" s="2" t="s">
        <v>109</v>
      </c>
      <c r="AA446" s="2" t="s">
        <v>3070</v>
      </c>
      <c r="AB446" s="2" t="s">
        <v>3070</v>
      </c>
      <c r="AC446" s="2" t="s">
        <v>3070</v>
      </c>
      <c r="AD446" s="2" t="s">
        <v>3070</v>
      </c>
      <c r="AE446" s="2" t="s">
        <v>3070</v>
      </c>
      <c r="AF446" s="2" t="s">
        <v>3070</v>
      </c>
      <c r="AG446" s="2" t="s">
        <v>3070</v>
      </c>
    </row>
    <row r="447" spans="1:33" s="2" customFormat="1" x14ac:dyDescent="0.25">
      <c r="A447" s="2">
        <v>336234</v>
      </c>
      <c r="B447" s="2" t="s">
        <v>930</v>
      </c>
      <c r="C447" s="2" t="s">
        <v>310</v>
      </c>
      <c r="D447" s="2" t="s">
        <v>784</v>
      </c>
      <c r="E447" s="2" t="s">
        <v>77</v>
      </c>
      <c r="H447" s="2" t="s">
        <v>17</v>
      </c>
      <c r="I447" s="2" t="s">
        <v>109</v>
      </c>
    </row>
    <row r="448" spans="1:33" s="2" customFormat="1" x14ac:dyDescent="0.25">
      <c r="A448" s="2">
        <v>336236</v>
      </c>
      <c r="B448" s="2" t="s">
        <v>1394</v>
      </c>
      <c r="C448" s="2" t="s">
        <v>286</v>
      </c>
      <c r="D448" s="2" t="s">
        <v>280</v>
      </c>
      <c r="E448" s="2" t="s">
        <v>77</v>
      </c>
      <c r="H448" s="2" t="s">
        <v>17</v>
      </c>
      <c r="I448" s="2" t="s">
        <v>109</v>
      </c>
      <c r="AA448" s="2" t="s">
        <v>3070</v>
      </c>
      <c r="AB448" s="2" t="s">
        <v>3070</v>
      </c>
      <c r="AC448" s="2" t="s">
        <v>3070</v>
      </c>
      <c r="AD448" s="2" t="s">
        <v>3070</v>
      </c>
      <c r="AE448" s="2" t="s">
        <v>3070</v>
      </c>
      <c r="AF448" s="2" t="s">
        <v>3070</v>
      </c>
      <c r="AG448" s="2" t="s">
        <v>3070</v>
      </c>
    </row>
    <row r="449" spans="1:33" s="2" customFormat="1" x14ac:dyDescent="0.25">
      <c r="A449" s="2">
        <v>336239</v>
      </c>
      <c r="B449" s="2" t="s">
        <v>1853</v>
      </c>
      <c r="C449" s="2" t="s">
        <v>542</v>
      </c>
      <c r="D449" s="2" t="s">
        <v>741</v>
      </c>
      <c r="E449" s="2" t="s">
        <v>77</v>
      </c>
      <c r="H449" s="2" t="s">
        <v>17</v>
      </c>
      <c r="I449" s="2" t="s">
        <v>109</v>
      </c>
      <c r="AA449" s="2" t="s">
        <v>3070</v>
      </c>
      <c r="AB449" s="2" t="s">
        <v>3070</v>
      </c>
      <c r="AC449" s="2" t="s">
        <v>3070</v>
      </c>
      <c r="AD449" s="2" t="s">
        <v>3070</v>
      </c>
      <c r="AE449" s="2" t="s">
        <v>3070</v>
      </c>
      <c r="AF449" s="2" t="s">
        <v>3070</v>
      </c>
      <c r="AG449" s="2" t="s">
        <v>3070</v>
      </c>
    </row>
    <row r="450" spans="1:33" s="2" customFormat="1" x14ac:dyDescent="0.25">
      <c r="A450" s="2">
        <v>336245</v>
      </c>
      <c r="B450" s="2" t="s">
        <v>1395</v>
      </c>
      <c r="C450" s="2" t="s">
        <v>524</v>
      </c>
      <c r="D450" s="2" t="s">
        <v>1396</v>
      </c>
      <c r="E450" s="2" t="s">
        <v>77</v>
      </c>
      <c r="H450" s="2" t="s">
        <v>17</v>
      </c>
      <c r="I450" s="2" t="s">
        <v>109</v>
      </c>
      <c r="AA450" s="2" t="s">
        <v>3070</v>
      </c>
      <c r="AB450" s="2" t="s">
        <v>3070</v>
      </c>
      <c r="AC450" s="2" t="s">
        <v>3070</v>
      </c>
      <c r="AD450" s="2" t="s">
        <v>3070</v>
      </c>
      <c r="AE450" s="2" t="s">
        <v>3070</v>
      </c>
      <c r="AF450" s="2" t="s">
        <v>3070</v>
      </c>
      <c r="AG450" s="2" t="s">
        <v>3070</v>
      </c>
    </row>
    <row r="451" spans="1:33" s="2" customFormat="1" x14ac:dyDescent="0.25">
      <c r="A451" s="2">
        <v>336246</v>
      </c>
      <c r="B451" s="2" t="s">
        <v>1395</v>
      </c>
      <c r="C451" s="2" t="s">
        <v>2087</v>
      </c>
      <c r="D451" s="2" t="s">
        <v>280</v>
      </c>
      <c r="E451" s="2" t="s">
        <v>77</v>
      </c>
      <c r="H451" s="2" t="s">
        <v>17</v>
      </c>
      <c r="I451" s="2" t="s">
        <v>109</v>
      </c>
      <c r="AA451" s="2" t="s">
        <v>3070</v>
      </c>
      <c r="AB451" s="2" t="s">
        <v>3070</v>
      </c>
      <c r="AC451" s="2" t="s">
        <v>3070</v>
      </c>
      <c r="AD451" s="2" t="s">
        <v>3070</v>
      </c>
      <c r="AE451" s="2" t="s">
        <v>3070</v>
      </c>
      <c r="AF451" s="2" t="s">
        <v>3070</v>
      </c>
      <c r="AG451" s="2" t="s">
        <v>3070</v>
      </c>
    </row>
    <row r="452" spans="1:33" s="2" customFormat="1" x14ac:dyDescent="0.25">
      <c r="A452" s="2">
        <v>336247</v>
      </c>
      <c r="B452" s="2" t="s">
        <v>1854</v>
      </c>
      <c r="C452" s="2" t="s">
        <v>248</v>
      </c>
      <c r="D452" s="2" t="s">
        <v>634</v>
      </c>
      <c r="E452" s="2" t="s">
        <v>77</v>
      </c>
      <c r="H452" s="2" t="s">
        <v>17</v>
      </c>
      <c r="I452" s="2" t="s">
        <v>109</v>
      </c>
      <c r="AA452" s="2" t="s">
        <v>3070</v>
      </c>
      <c r="AB452" s="2" t="s">
        <v>3070</v>
      </c>
      <c r="AC452" s="2" t="s">
        <v>3070</v>
      </c>
      <c r="AD452" s="2" t="s">
        <v>3070</v>
      </c>
      <c r="AE452" s="2" t="s">
        <v>3070</v>
      </c>
      <c r="AF452" s="2" t="s">
        <v>3070</v>
      </c>
      <c r="AG452" s="2" t="s">
        <v>3070</v>
      </c>
    </row>
    <row r="453" spans="1:33" s="2" customFormat="1" x14ac:dyDescent="0.25">
      <c r="A453" s="2">
        <v>336250</v>
      </c>
      <c r="B453" s="2" t="s">
        <v>836</v>
      </c>
      <c r="C453" s="2" t="s">
        <v>1397</v>
      </c>
      <c r="D453" s="2" t="s">
        <v>523</v>
      </c>
      <c r="E453" s="2" t="s">
        <v>77</v>
      </c>
      <c r="H453" s="2" t="s">
        <v>17</v>
      </c>
      <c r="I453" s="2" t="s">
        <v>109</v>
      </c>
      <c r="AA453" s="2" t="s">
        <v>3070</v>
      </c>
      <c r="AB453" s="2" t="s">
        <v>3070</v>
      </c>
      <c r="AC453" s="2" t="s">
        <v>3070</v>
      </c>
      <c r="AD453" s="2" t="s">
        <v>3070</v>
      </c>
      <c r="AE453" s="2" t="s">
        <v>3070</v>
      </c>
      <c r="AF453" s="2" t="s">
        <v>3070</v>
      </c>
      <c r="AG453" s="2" t="s">
        <v>3070</v>
      </c>
    </row>
    <row r="454" spans="1:33" s="2" customFormat="1" x14ac:dyDescent="0.25">
      <c r="A454" s="2">
        <v>336253</v>
      </c>
      <c r="B454" s="2" t="s">
        <v>1398</v>
      </c>
      <c r="C454" s="2" t="s">
        <v>335</v>
      </c>
      <c r="D454" s="2" t="s">
        <v>339</v>
      </c>
      <c r="E454" s="2" t="s">
        <v>77</v>
      </c>
      <c r="H454" s="2" t="s">
        <v>17</v>
      </c>
      <c r="I454" s="2" t="s">
        <v>109</v>
      </c>
      <c r="AA454" s="2" t="s">
        <v>3070</v>
      </c>
      <c r="AB454" s="2" t="s">
        <v>3070</v>
      </c>
      <c r="AC454" s="2" t="s">
        <v>3070</v>
      </c>
      <c r="AD454" s="2" t="s">
        <v>3070</v>
      </c>
      <c r="AE454" s="2" t="s">
        <v>3070</v>
      </c>
      <c r="AF454" s="2" t="s">
        <v>3070</v>
      </c>
      <c r="AG454" s="2" t="s">
        <v>3070</v>
      </c>
    </row>
    <row r="455" spans="1:33" s="2" customFormat="1" x14ac:dyDescent="0.25">
      <c r="A455" s="2">
        <v>336254</v>
      </c>
      <c r="B455" s="2" t="s">
        <v>2310</v>
      </c>
      <c r="C455" s="2" t="s">
        <v>349</v>
      </c>
      <c r="D455" s="2" t="s">
        <v>762</v>
      </c>
      <c r="E455" s="2" t="s">
        <v>77</v>
      </c>
      <c r="H455" s="2" t="s">
        <v>17</v>
      </c>
      <c r="I455" s="2" t="s">
        <v>109</v>
      </c>
      <c r="AA455" s="2" t="s">
        <v>3070</v>
      </c>
      <c r="AB455" s="2" t="s">
        <v>3070</v>
      </c>
      <c r="AC455" s="2" t="s">
        <v>3070</v>
      </c>
      <c r="AD455" s="2" t="s">
        <v>3070</v>
      </c>
      <c r="AE455" s="2" t="s">
        <v>3070</v>
      </c>
      <c r="AF455" s="2" t="s">
        <v>3070</v>
      </c>
      <c r="AG455" s="2" t="s">
        <v>3070</v>
      </c>
    </row>
    <row r="456" spans="1:33" s="2" customFormat="1" x14ac:dyDescent="0.25">
      <c r="A456" s="2">
        <v>336256</v>
      </c>
      <c r="B456" s="2" t="s">
        <v>1399</v>
      </c>
      <c r="C456" s="2" t="s">
        <v>276</v>
      </c>
      <c r="D456" s="2" t="s">
        <v>233</v>
      </c>
      <c r="E456" s="2" t="s">
        <v>77</v>
      </c>
      <c r="H456" s="2" t="s">
        <v>17</v>
      </c>
      <c r="I456" s="2" t="s">
        <v>109</v>
      </c>
      <c r="AA456" s="2" t="s">
        <v>3070</v>
      </c>
      <c r="AB456" s="2" t="s">
        <v>3070</v>
      </c>
      <c r="AC456" s="2" t="s">
        <v>3070</v>
      </c>
      <c r="AD456" s="2" t="s">
        <v>3070</v>
      </c>
      <c r="AE456" s="2" t="s">
        <v>3070</v>
      </c>
      <c r="AF456" s="2" t="s">
        <v>3070</v>
      </c>
      <c r="AG456" s="2" t="s">
        <v>3070</v>
      </c>
    </row>
    <row r="457" spans="1:33" s="2" customFormat="1" x14ac:dyDescent="0.25">
      <c r="A457" s="2">
        <v>336257</v>
      </c>
      <c r="B457" s="2" t="s">
        <v>2032</v>
      </c>
      <c r="C457" s="2" t="s">
        <v>213</v>
      </c>
      <c r="D457" s="2" t="s">
        <v>868</v>
      </c>
      <c r="E457" s="2" t="s">
        <v>77</v>
      </c>
      <c r="H457" s="2" t="s">
        <v>17</v>
      </c>
      <c r="I457" s="2" t="s">
        <v>109</v>
      </c>
      <c r="AA457" s="2" t="s">
        <v>3070</v>
      </c>
      <c r="AB457" s="2" t="s">
        <v>3070</v>
      </c>
      <c r="AC457" s="2" t="s">
        <v>3070</v>
      </c>
      <c r="AD457" s="2" t="s">
        <v>3070</v>
      </c>
      <c r="AE457" s="2" t="s">
        <v>3070</v>
      </c>
      <c r="AF457" s="2" t="s">
        <v>3070</v>
      </c>
      <c r="AG457" s="2" t="s">
        <v>3070</v>
      </c>
    </row>
    <row r="458" spans="1:33" s="2" customFormat="1" x14ac:dyDescent="0.25">
      <c r="A458" s="2">
        <v>336260</v>
      </c>
      <c r="B458" s="2" t="s">
        <v>1400</v>
      </c>
      <c r="C458" s="2" t="s">
        <v>333</v>
      </c>
      <c r="D458" s="2" t="s">
        <v>406</v>
      </c>
      <c r="E458" s="2" t="s">
        <v>77</v>
      </c>
      <c r="H458" s="2" t="s">
        <v>17</v>
      </c>
      <c r="I458" s="2" t="s">
        <v>109</v>
      </c>
      <c r="AA458" s="2" t="s">
        <v>3070</v>
      </c>
      <c r="AB458" s="2" t="s">
        <v>3070</v>
      </c>
      <c r="AC458" s="2" t="s">
        <v>3070</v>
      </c>
      <c r="AD458" s="2" t="s">
        <v>3070</v>
      </c>
      <c r="AE458" s="2" t="s">
        <v>3070</v>
      </c>
      <c r="AF458" s="2" t="s">
        <v>3070</v>
      </c>
      <c r="AG458" s="2" t="s">
        <v>3070</v>
      </c>
    </row>
    <row r="459" spans="1:33" s="2" customFormat="1" x14ac:dyDescent="0.25">
      <c r="A459" s="2">
        <v>336261</v>
      </c>
      <c r="B459" s="2" t="s">
        <v>954</v>
      </c>
      <c r="C459" s="2" t="s">
        <v>288</v>
      </c>
      <c r="D459" s="2" t="s">
        <v>570</v>
      </c>
      <c r="E459" s="2" t="s">
        <v>77</v>
      </c>
      <c r="H459" s="2" t="s">
        <v>17</v>
      </c>
      <c r="I459" s="2" t="s">
        <v>109</v>
      </c>
      <c r="AA459" s="2" t="s">
        <v>3070</v>
      </c>
      <c r="AB459" s="2" t="s">
        <v>3070</v>
      </c>
      <c r="AC459" s="2" t="s">
        <v>3070</v>
      </c>
      <c r="AD459" s="2" t="s">
        <v>3070</v>
      </c>
      <c r="AE459" s="2" t="s">
        <v>3070</v>
      </c>
      <c r="AF459" s="2" t="s">
        <v>3070</v>
      </c>
      <c r="AG459" s="2" t="s">
        <v>3070</v>
      </c>
    </row>
    <row r="460" spans="1:33" s="2" customFormat="1" x14ac:dyDescent="0.25">
      <c r="A460" s="2">
        <v>336263</v>
      </c>
      <c r="B460" s="2" t="s">
        <v>1552</v>
      </c>
      <c r="C460" s="2" t="s">
        <v>210</v>
      </c>
      <c r="D460" s="2" t="s">
        <v>1553</v>
      </c>
      <c r="E460" s="2" t="s">
        <v>78</v>
      </c>
      <c r="F460" s="2">
        <v>36169</v>
      </c>
      <c r="G460" s="2" t="s">
        <v>1554</v>
      </c>
      <c r="H460" s="2" t="s">
        <v>17</v>
      </c>
      <c r="I460" s="2" t="s">
        <v>109</v>
      </c>
      <c r="AD460" s="2" t="s">
        <v>3070</v>
      </c>
      <c r="AE460" s="2" t="s">
        <v>3070</v>
      </c>
      <c r="AF460" s="2" t="s">
        <v>3070</v>
      </c>
      <c r="AG460" s="2" t="s">
        <v>3070</v>
      </c>
    </row>
    <row r="461" spans="1:33" s="2" customFormat="1" x14ac:dyDescent="0.25">
      <c r="A461" s="2">
        <v>336264</v>
      </c>
      <c r="B461" s="2" t="s">
        <v>1401</v>
      </c>
      <c r="C461" s="2" t="s">
        <v>288</v>
      </c>
      <c r="D461" s="2" t="s">
        <v>351</v>
      </c>
      <c r="E461" s="2" t="s">
        <v>77</v>
      </c>
      <c r="H461" s="2" t="s">
        <v>17</v>
      </c>
      <c r="I461" s="2" t="s">
        <v>109</v>
      </c>
      <c r="AA461" s="2" t="s">
        <v>3070</v>
      </c>
      <c r="AB461" s="2" t="s">
        <v>3070</v>
      </c>
      <c r="AC461" s="2" t="s">
        <v>3070</v>
      </c>
      <c r="AD461" s="2" t="s">
        <v>3070</v>
      </c>
      <c r="AE461" s="2" t="s">
        <v>3070</v>
      </c>
      <c r="AF461" s="2" t="s">
        <v>3070</v>
      </c>
      <c r="AG461" s="2" t="s">
        <v>3070</v>
      </c>
    </row>
    <row r="462" spans="1:33" s="2" customFormat="1" x14ac:dyDescent="0.25">
      <c r="A462" s="2">
        <v>336265</v>
      </c>
      <c r="B462" s="2" t="s">
        <v>1402</v>
      </c>
      <c r="C462" s="2" t="s">
        <v>493</v>
      </c>
      <c r="D462" s="2" t="s">
        <v>549</v>
      </c>
      <c r="E462" s="2" t="s">
        <v>77</v>
      </c>
      <c r="H462" s="2" t="s">
        <v>17</v>
      </c>
      <c r="I462" s="2" t="s">
        <v>109</v>
      </c>
      <c r="AA462" s="2" t="s">
        <v>3070</v>
      </c>
      <c r="AB462" s="2" t="s">
        <v>3070</v>
      </c>
      <c r="AC462" s="2" t="s">
        <v>3070</v>
      </c>
      <c r="AD462" s="2" t="s">
        <v>3070</v>
      </c>
      <c r="AE462" s="2" t="s">
        <v>3070</v>
      </c>
      <c r="AF462" s="2" t="s">
        <v>3070</v>
      </c>
      <c r="AG462" s="2" t="s">
        <v>3070</v>
      </c>
    </row>
    <row r="463" spans="1:33" s="2" customFormat="1" x14ac:dyDescent="0.25">
      <c r="A463" s="2">
        <v>336267</v>
      </c>
      <c r="B463" s="2" t="s">
        <v>2062</v>
      </c>
      <c r="C463" s="2" t="s">
        <v>688</v>
      </c>
      <c r="D463" s="2" t="s">
        <v>211</v>
      </c>
      <c r="E463" s="2" t="s">
        <v>77</v>
      </c>
      <c r="H463" s="2" t="s">
        <v>17</v>
      </c>
      <c r="I463" s="2" t="s">
        <v>109</v>
      </c>
      <c r="AA463" s="2" t="s">
        <v>3070</v>
      </c>
      <c r="AB463" s="2" t="s">
        <v>3070</v>
      </c>
      <c r="AC463" s="2" t="s">
        <v>3070</v>
      </c>
      <c r="AD463" s="2" t="s">
        <v>3070</v>
      </c>
      <c r="AE463" s="2" t="s">
        <v>3070</v>
      </c>
      <c r="AF463" s="2" t="s">
        <v>3070</v>
      </c>
      <c r="AG463" s="2" t="s">
        <v>3070</v>
      </c>
    </row>
    <row r="464" spans="1:33" s="2" customFormat="1" x14ac:dyDescent="0.25">
      <c r="A464" s="2">
        <v>336269</v>
      </c>
      <c r="B464" s="2" t="s">
        <v>1403</v>
      </c>
      <c r="C464" s="2" t="s">
        <v>221</v>
      </c>
      <c r="D464" s="2" t="s">
        <v>1404</v>
      </c>
      <c r="E464" s="2" t="s">
        <v>77</v>
      </c>
      <c r="H464" s="2" t="s">
        <v>17</v>
      </c>
      <c r="I464" s="2" t="s">
        <v>109</v>
      </c>
      <c r="AA464" s="2" t="s">
        <v>3070</v>
      </c>
      <c r="AB464" s="2" t="s">
        <v>3070</v>
      </c>
      <c r="AC464" s="2" t="s">
        <v>3070</v>
      </c>
      <c r="AD464" s="2" t="s">
        <v>3070</v>
      </c>
      <c r="AE464" s="2" t="s">
        <v>3070</v>
      </c>
      <c r="AF464" s="2" t="s">
        <v>3070</v>
      </c>
      <c r="AG464" s="2" t="s">
        <v>3070</v>
      </c>
    </row>
    <row r="465" spans="1:33" s="2" customFormat="1" x14ac:dyDescent="0.25">
      <c r="A465" s="2">
        <v>336270</v>
      </c>
      <c r="B465" s="2" t="s">
        <v>1881</v>
      </c>
      <c r="C465" s="2" t="s">
        <v>210</v>
      </c>
      <c r="D465" s="2" t="s">
        <v>272</v>
      </c>
      <c r="E465" s="2" t="s">
        <v>77</v>
      </c>
      <c r="H465" s="2" t="s">
        <v>17</v>
      </c>
      <c r="I465" s="2" t="s">
        <v>109</v>
      </c>
      <c r="AA465" s="2" t="s">
        <v>3070</v>
      </c>
      <c r="AB465" s="2" t="s">
        <v>3070</v>
      </c>
      <c r="AC465" s="2" t="s">
        <v>3070</v>
      </c>
      <c r="AD465" s="2" t="s">
        <v>3070</v>
      </c>
      <c r="AE465" s="2" t="s">
        <v>3070</v>
      </c>
      <c r="AF465" s="2" t="s">
        <v>3070</v>
      </c>
      <c r="AG465" s="2" t="s">
        <v>3070</v>
      </c>
    </row>
    <row r="466" spans="1:33" s="2" customFormat="1" x14ac:dyDescent="0.25">
      <c r="A466" s="2">
        <v>336271</v>
      </c>
      <c r="B466" s="2" t="s">
        <v>1405</v>
      </c>
      <c r="C466" s="2" t="s">
        <v>639</v>
      </c>
      <c r="D466" s="2" t="s">
        <v>306</v>
      </c>
      <c r="E466" s="2" t="s">
        <v>77</v>
      </c>
      <c r="H466" s="2" t="s">
        <v>17</v>
      </c>
      <c r="I466" s="2" t="s">
        <v>109</v>
      </c>
      <c r="AA466" s="2" t="s">
        <v>3070</v>
      </c>
      <c r="AB466" s="2" t="s">
        <v>3070</v>
      </c>
      <c r="AC466" s="2" t="s">
        <v>3070</v>
      </c>
      <c r="AD466" s="2" t="s">
        <v>3070</v>
      </c>
      <c r="AE466" s="2" t="s">
        <v>3070</v>
      </c>
      <c r="AF466" s="2" t="s">
        <v>3070</v>
      </c>
      <c r="AG466" s="2" t="s">
        <v>3070</v>
      </c>
    </row>
    <row r="467" spans="1:33" s="2" customFormat="1" x14ac:dyDescent="0.25">
      <c r="A467" s="2">
        <v>336272</v>
      </c>
      <c r="B467" s="2" t="s">
        <v>1856</v>
      </c>
      <c r="C467" s="2" t="s">
        <v>246</v>
      </c>
      <c r="D467" s="2" t="s">
        <v>463</v>
      </c>
      <c r="E467" s="2" t="s">
        <v>77</v>
      </c>
      <c r="H467" s="2" t="s">
        <v>17</v>
      </c>
      <c r="I467" s="2" t="s">
        <v>109</v>
      </c>
      <c r="AA467" s="2" t="s">
        <v>3070</v>
      </c>
      <c r="AB467" s="2" t="s">
        <v>3070</v>
      </c>
      <c r="AC467" s="2" t="s">
        <v>3070</v>
      </c>
      <c r="AD467" s="2" t="s">
        <v>3070</v>
      </c>
      <c r="AE467" s="2" t="s">
        <v>3070</v>
      </c>
      <c r="AF467" s="2" t="s">
        <v>3070</v>
      </c>
      <c r="AG467" s="2" t="s">
        <v>3070</v>
      </c>
    </row>
    <row r="468" spans="1:33" s="2" customFormat="1" x14ac:dyDescent="0.25">
      <c r="A468" s="2">
        <v>336280</v>
      </c>
      <c r="B468" s="2" t="s">
        <v>1406</v>
      </c>
      <c r="C468" s="2" t="s">
        <v>1407</v>
      </c>
      <c r="D468" s="2" t="s">
        <v>306</v>
      </c>
      <c r="E468" s="2" t="s">
        <v>77</v>
      </c>
      <c r="H468" s="2" t="s">
        <v>17</v>
      </c>
      <c r="I468" s="2" t="s">
        <v>109</v>
      </c>
      <c r="AA468" s="2" t="s">
        <v>3070</v>
      </c>
      <c r="AB468" s="2" t="s">
        <v>3070</v>
      </c>
      <c r="AC468" s="2" t="s">
        <v>3070</v>
      </c>
      <c r="AD468" s="2" t="s">
        <v>3070</v>
      </c>
      <c r="AE468" s="2" t="s">
        <v>3070</v>
      </c>
      <c r="AF468" s="2" t="s">
        <v>3070</v>
      </c>
      <c r="AG468" s="2" t="s">
        <v>3070</v>
      </c>
    </row>
    <row r="469" spans="1:33" s="2" customFormat="1" x14ac:dyDescent="0.25">
      <c r="A469" s="2">
        <v>336284</v>
      </c>
      <c r="B469" s="2" t="s">
        <v>1408</v>
      </c>
      <c r="C469" s="2" t="s">
        <v>276</v>
      </c>
      <c r="D469" s="2" t="s">
        <v>1409</v>
      </c>
      <c r="E469" s="2" t="s">
        <v>77</v>
      </c>
      <c r="H469" s="2" t="s">
        <v>17</v>
      </c>
      <c r="I469" s="2" t="s">
        <v>109</v>
      </c>
      <c r="AA469" s="2" t="s">
        <v>3070</v>
      </c>
      <c r="AB469" s="2" t="s">
        <v>3070</v>
      </c>
      <c r="AC469" s="2" t="s">
        <v>3070</v>
      </c>
      <c r="AD469" s="2" t="s">
        <v>3070</v>
      </c>
      <c r="AE469" s="2" t="s">
        <v>3070</v>
      </c>
      <c r="AF469" s="2" t="s">
        <v>3070</v>
      </c>
      <c r="AG469" s="2" t="s">
        <v>3070</v>
      </c>
    </row>
    <row r="470" spans="1:33" s="2" customFormat="1" x14ac:dyDescent="0.25">
      <c r="A470" s="2">
        <v>336286</v>
      </c>
      <c r="B470" s="2" t="s">
        <v>1410</v>
      </c>
      <c r="C470" s="2" t="s">
        <v>1411</v>
      </c>
      <c r="D470" s="2" t="s">
        <v>658</v>
      </c>
      <c r="E470" s="2" t="s">
        <v>77</v>
      </c>
      <c r="H470" s="2" t="s">
        <v>17</v>
      </c>
      <c r="I470" s="2" t="s">
        <v>109</v>
      </c>
      <c r="AA470" s="2" t="s">
        <v>3070</v>
      </c>
      <c r="AB470" s="2" t="s">
        <v>3070</v>
      </c>
      <c r="AC470" s="2" t="s">
        <v>3070</v>
      </c>
      <c r="AD470" s="2" t="s">
        <v>3070</v>
      </c>
      <c r="AE470" s="2" t="s">
        <v>3070</v>
      </c>
      <c r="AF470" s="2" t="s">
        <v>3070</v>
      </c>
      <c r="AG470" s="2" t="s">
        <v>3070</v>
      </c>
    </row>
    <row r="471" spans="1:33" s="2" customFormat="1" x14ac:dyDescent="0.25">
      <c r="A471" s="2">
        <v>336288</v>
      </c>
      <c r="B471" s="2" t="s">
        <v>908</v>
      </c>
      <c r="C471" s="2" t="s">
        <v>340</v>
      </c>
      <c r="D471" s="2" t="s">
        <v>452</v>
      </c>
      <c r="E471" s="2" t="s">
        <v>77</v>
      </c>
      <c r="H471" s="2" t="s">
        <v>17</v>
      </c>
      <c r="I471" s="2" t="s">
        <v>109</v>
      </c>
      <c r="AC471" s="2" t="s">
        <v>3070</v>
      </c>
      <c r="AD471" s="2" t="s">
        <v>3070</v>
      </c>
      <c r="AE471" s="2" t="s">
        <v>3070</v>
      </c>
      <c r="AF471" s="2" t="s">
        <v>3070</v>
      </c>
      <c r="AG471" s="2" t="s">
        <v>3070</v>
      </c>
    </row>
    <row r="472" spans="1:33" s="2" customFormat="1" x14ac:dyDescent="0.25">
      <c r="A472" s="2">
        <v>336290</v>
      </c>
      <c r="B472" s="2" t="s">
        <v>2042</v>
      </c>
      <c r="C472" s="2" t="s">
        <v>270</v>
      </c>
      <c r="D472" s="2" t="s">
        <v>2043</v>
      </c>
      <c r="E472" s="2" t="s">
        <v>77</v>
      </c>
      <c r="H472" s="2" t="s">
        <v>17</v>
      </c>
      <c r="I472" s="2" t="s">
        <v>109</v>
      </c>
      <c r="AA472" s="2" t="s">
        <v>3070</v>
      </c>
      <c r="AB472" s="2" t="s">
        <v>3070</v>
      </c>
      <c r="AC472" s="2" t="s">
        <v>3070</v>
      </c>
      <c r="AD472" s="2" t="s">
        <v>3070</v>
      </c>
      <c r="AE472" s="2" t="s">
        <v>3070</v>
      </c>
      <c r="AF472" s="2" t="s">
        <v>3070</v>
      </c>
      <c r="AG472" s="2" t="s">
        <v>3070</v>
      </c>
    </row>
    <row r="473" spans="1:33" s="2" customFormat="1" x14ac:dyDescent="0.25">
      <c r="A473" s="2">
        <v>336293</v>
      </c>
      <c r="B473" s="2" t="s">
        <v>1412</v>
      </c>
      <c r="C473" s="2" t="s">
        <v>250</v>
      </c>
      <c r="D473" s="2" t="s">
        <v>241</v>
      </c>
      <c r="E473" s="2" t="s">
        <v>77</v>
      </c>
      <c r="H473" s="2" t="s">
        <v>17</v>
      </c>
      <c r="I473" s="2" t="s">
        <v>109</v>
      </c>
      <c r="AA473" s="2" t="s">
        <v>3070</v>
      </c>
      <c r="AB473" s="2" t="s">
        <v>3070</v>
      </c>
      <c r="AC473" s="2" t="s">
        <v>3070</v>
      </c>
      <c r="AD473" s="2" t="s">
        <v>3070</v>
      </c>
      <c r="AE473" s="2" t="s">
        <v>3070</v>
      </c>
      <c r="AF473" s="2" t="s">
        <v>3070</v>
      </c>
      <c r="AG473" s="2" t="s">
        <v>3070</v>
      </c>
    </row>
    <row r="474" spans="1:33" s="2" customFormat="1" x14ac:dyDescent="0.25">
      <c r="A474" s="2">
        <v>336294</v>
      </c>
      <c r="B474" s="2" t="s">
        <v>1413</v>
      </c>
      <c r="C474" s="2" t="s">
        <v>459</v>
      </c>
      <c r="D474" s="2" t="s">
        <v>470</v>
      </c>
      <c r="E474" s="2" t="s">
        <v>77</v>
      </c>
      <c r="H474" s="2" t="s">
        <v>17</v>
      </c>
      <c r="I474" s="2" t="s">
        <v>109</v>
      </c>
      <c r="AA474" s="2" t="s">
        <v>3070</v>
      </c>
      <c r="AB474" s="2" t="s">
        <v>3070</v>
      </c>
      <c r="AC474" s="2" t="s">
        <v>3070</v>
      </c>
      <c r="AD474" s="2" t="s">
        <v>3070</v>
      </c>
      <c r="AE474" s="2" t="s">
        <v>3070</v>
      </c>
      <c r="AF474" s="2" t="s">
        <v>3070</v>
      </c>
      <c r="AG474" s="2" t="s">
        <v>3070</v>
      </c>
    </row>
    <row r="475" spans="1:33" s="2" customFormat="1" x14ac:dyDescent="0.25">
      <c r="A475" s="2">
        <v>336297</v>
      </c>
      <c r="B475" s="2" t="s">
        <v>1414</v>
      </c>
      <c r="C475" s="2" t="s">
        <v>253</v>
      </c>
      <c r="D475" s="2" t="s">
        <v>771</v>
      </c>
      <c r="E475" s="2" t="s">
        <v>77</v>
      </c>
      <c r="H475" s="2" t="s">
        <v>17</v>
      </c>
      <c r="I475" s="2" t="s">
        <v>109</v>
      </c>
      <c r="AA475" s="2" t="s">
        <v>3070</v>
      </c>
      <c r="AB475" s="2" t="s">
        <v>3070</v>
      </c>
      <c r="AC475" s="2" t="s">
        <v>3070</v>
      </c>
      <c r="AD475" s="2" t="s">
        <v>3070</v>
      </c>
      <c r="AE475" s="2" t="s">
        <v>3070</v>
      </c>
      <c r="AF475" s="2" t="s">
        <v>3070</v>
      </c>
      <c r="AG475" s="2" t="s">
        <v>3070</v>
      </c>
    </row>
    <row r="476" spans="1:33" s="2" customFormat="1" x14ac:dyDescent="0.25">
      <c r="A476" s="2">
        <v>336298</v>
      </c>
      <c r="B476" s="2" t="s">
        <v>1415</v>
      </c>
      <c r="C476" s="2" t="s">
        <v>253</v>
      </c>
      <c r="D476" s="2" t="s">
        <v>1416</v>
      </c>
      <c r="E476" s="2" t="s">
        <v>77</v>
      </c>
      <c r="H476" s="2" t="s">
        <v>17</v>
      </c>
      <c r="I476" s="2" t="s">
        <v>109</v>
      </c>
      <c r="AA476" s="2" t="s">
        <v>3070</v>
      </c>
      <c r="AB476" s="2" t="s">
        <v>3070</v>
      </c>
      <c r="AC476" s="2" t="s">
        <v>3070</v>
      </c>
      <c r="AD476" s="2" t="s">
        <v>3070</v>
      </c>
      <c r="AE476" s="2" t="s">
        <v>3070</v>
      </c>
      <c r="AF476" s="2" t="s">
        <v>3070</v>
      </c>
      <c r="AG476" s="2" t="s">
        <v>3070</v>
      </c>
    </row>
    <row r="477" spans="1:33" s="2" customFormat="1" x14ac:dyDescent="0.25">
      <c r="A477" s="2">
        <v>336302</v>
      </c>
      <c r="B477" s="2" t="s">
        <v>1417</v>
      </c>
      <c r="C477" s="2" t="s">
        <v>401</v>
      </c>
      <c r="D477" s="2" t="s">
        <v>412</v>
      </c>
      <c r="E477" s="2" t="s">
        <v>77</v>
      </c>
      <c r="H477" s="2" t="s">
        <v>17</v>
      </c>
      <c r="I477" s="2" t="s">
        <v>109</v>
      </c>
      <c r="AA477" s="2" t="s">
        <v>3070</v>
      </c>
      <c r="AB477" s="2" t="s">
        <v>3070</v>
      </c>
      <c r="AC477" s="2" t="s">
        <v>3070</v>
      </c>
      <c r="AD477" s="2" t="s">
        <v>3070</v>
      </c>
      <c r="AE477" s="2" t="s">
        <v>3070</v>
      </c>
      <c r="AF477" s="2" t="s">
        <v>3070</v>
      </c>
      <c r="AG477" s="2" t="s">
        <v>3070</v>
      </c>
    </row>
    <row r="478" spans="1:33" s="2" customFormat="1" x14ac:dyDescent="0.25">
      <c r="A478" s="2">
        <v>336303</v>
      </c>
      <c r="B478" s="2" t="s">
        <v>2078</v>
      </c>
      <c r="C478" s="2" t="s">
        <v>480</v>
      </c>
      <c r="D478" s="2" t="s">
        <v>366</v>
      </c>
      <c r="E478" s="2" t="s">
        <v>77</v>
      </c>
      <c r="H478" s="2" t="s">
        <v>17</v>
      </c>
      <c r="I478" s="2" t="s">
        <v>109</v>
      </c>
      <c r="AA478" s="2" t="s">
        <v>3070</v>
      </c>
      <c r="AB478" s="2" t="s">
        <v>3070</v>
      </c>
      <c r="AC478" s="2" t="s">
        <v>3070</v>
      </c>
      <c r="AD478" s="2" t="s">
        <v>3070</v>
      </c>
      <c r="AE478" s="2" t="s">
        <v>3070</v>
      </c>
      <c r="AF478" s="2" t="s">
        <v>3070</v>
      </c>
      <c r="AG478" s="2" t="s">
        <v>3070</v>
      </c>
    </row>
    <row r="479" spans="1:33" s="2" customFormat="1" x14ac:dyDescent="0.25">
      <c r="A479" s="2">
        <v>336304</v>
      </c>
      <c r="B479" s="2" t="s">
        <v>431</v>
      </c>
      <c r="C479" s="2" t="s">
        <v>496</v>
      </c>
      <c r="D479" s="2" t="s">
        <v>458</v>
      </c>
      <c r="E479" s="2" t="s">
        <v>77</v>
      </c>
      <c r="H479" s="2" t="s">
        <v>17</v>
      </c>
      <c r="I479" s="2" t="s">
        <v>109</v>
      </c>
      <c r="AA479" s="2" t="s">
        <v>3070</v>
      </c>
      <c r="AB479" s="2" t="s">
        <v>3070</v>
      </c>
      <c r="AC479" s="2" t="s">
        <v>3070</v>
      </c>
      <c r="AD479" s="2" t="s">
        <v>3070</v>
      </c>
      <c r="AE479" s="2" t="s">
        <v>3070</v>
      </c>
      <c r="AF479" s="2" t="s">
        <v>3070</v>
      </c>
      <c r="AG479" s="2" t="s">
        <v>3070</v>
      </c>
    </row>
    <row r="480" spans="1:33" s="2" customFormat="1" x14ac:dyDescent="0.25">
      <c r="A480" s="2">
        <v>336305</v>
      </c>
      <c r="B480" s="2" t="s">
        <v>431</v>
      </c>
      <c r="C480" s="2" t="s">
        <v>333</v>
      </c>
      <c r="D480" s="2" t="s">
        <v>1069</v>
      </c>
      <c r="E480" s="2" t="s">
        <v>77</v>
      </c>
      <c r="H480" s="2" t="s">
        <v>17</v>
      </c>
      <c r="I480" s="2" t="s">
        <v>109</v>
      </c>
      <c r="AA480" s="2" t="s">
        <v>3070</v>
      </c>
      <c r="AB480" s="2" t="s">
        <v>3070</v>
      </c>
      <c r="AC480" s="2" t="s">
        <v>3070</v>
      </c>
      <c r="AD480" s="2" t="s">
        <v>3070</v>
      </c>
      <c r="AE480" s="2" t="s">
        <v>3070</v>
      </c>
      <c r="AF480" s="2" t="s">
        <v>3070</v>
      </c>
      <c r="AG480" s="2" t="s">
        <v>3070</v>
      </c>
    </row>
    <row r="481" spans="1:33" s="2" customFormat="1" x14ac:dyDescent="0.25">
      <c r="A481" s="2">
        <v>336308</v>
      </c>
      <c r="B481" s="2" t="s">
        <v>1418</v>
      </c>
      <c r="C481" s="2" t="s">
        <v>706</v>
      </c>
      <c r="D481" s="2" t="s">
        <v>463</v>
      </c>
      <c r="E481" s="2" t="s">
        <v>77</v>
      </c>
      <c r="H481" s="2" t="s">
        <v>17</v>
      </c>
      <c r="I481" s="2" t="s">
        <v>109</v>
      </c>
      <c r="AA481" s="2" t="s">
        <v>3070</v>
      </c>
      <c r="AB481" s="2" t="s">
        <v>3070</v>
      </c>
      <c r="AC481" s="2" t="s">
        <v>3070</v>
      </c>
      <c r="AD481" s="2" t="s">
        <v>3070</v>
      </c>
      <c r="AE481" s="2" t="s">
        <v>3070</v>
      </c>
      <c r="AF481" s="2" t="s">
        <v>3070</v>
      </c>
      <c r="AG481" s="2" t="s">
        <v>3070</v>
      </c>
    </row>
    <row r="482" spans="1:33" s="2" customFormat="1" x14ac:dyDescent="0.25">
      <c r="A482" s="2">
        <v>336309</v>
      </c>
      <c r="B482" s="2" t="s">
        <v>890</v>
      </c>
      <c r="C482" s="2" t="s">
        <v>367</v>
      </c>
      <c r="D482" s="2" t="s">
        <v>223</v>
      </c>
      <c r="E482" s="2" t="s">
        <v>77</v>
      </c>
      <c r="H482" s="2" t="s">
        <v>17</v>
      </c>
      <c r="I482" s="2" t="s">
        <v>109</v>
      </c>
      <c r="AA482" s="2" t="s">
        <v>3070</v>
      </c>
      <c r="AB482" s="2" t="s">
        <v>3070</v>
      </c>
      <c r="AC482" s="2" t="s">
        <v>3070</v>
      </c>
      <c r="AD482" s="2" t="s">
        <v>3070</v>
      </c>
      <c r="AE482" s="2" t="s">
        <v>3070</v>
      </c>
      <c r="AF482" s="2" t="s">
        <v>3070</v>
      </c>
      <c r="AG482" s="2" t="s">
        <v>3070</v>
      </c>
    </row>
    <row r="483" spans="1:33" s="2" customFormat="1" x14ac:dyDescent="0.25">
      <c r="A483" s="2">
        <v>336312</v>
      </c>
      <c r="B483" s="2" t="s">
        <v>1936</v>
      </c>
      <c r="C483" s="2" t="s">
        <v>334</v>
      </c>
      <c r="D483" s="2" t="s">
        <v>1416</v>
      </c>
      <c r="E483" s="2" t="s">
        <v>77</v>
      </c>
      <c r="H483" s="2" t="s">
        <v>17</v>
      </c>
      <c r="I483" s="2" t="s">
        <v>109</v>
      </c>
      <c r="AA483" s="2" t="s">
        <v>3070</v>
      </c>
      <c r="AB483" s="2" t="s">
        <v>3070</v>
      </c>
      <c r="AC483" s="2" t="s">
        <v>3070</v>
      </c>
      <c r="AD483" s="2" t="s">
        <v>3070</v>
      </c>
      <c r="AE483" s="2" t="s">
        <v>3070</v>
      </c>
      <c r="AF483" s="2" t="s">
        <v>3070</v>
      </c>
      <c r="AG483" s="2" t="s">
        <v>3070</v>
      </c>
    </row>
    <row r="484" spans="1:33" s="2" customFormat="1" x14ac:dyDescent="0.25">
      <c r="A484" s="2">
        <v>336313</v>
      </c>
      <c r="B484" s="2" t="s">
        <v>1882</v>
      </c>
      <c r="C484" s="2" t="s">
        <v>221</v>
      </c>
      <c r="D484" s="2" t="s">
        <v>272</v>
      </c>
      <c r="E484" s="2" t="s">
        <v>77</v>
      </c>
      <c r="H484" s="2" t="s">
        <v>17</v>
      </c>
      <c r="I484" s="2" t="s">
        <v>109</v>
      </c>
      <c r="AA484" s="2" t="s">
        <v>3070</v>
      </c>
      <c r="AB484" s="2" t="s">
        <v>3070</v>
      </c>
      <c r="AC484" s="2" t="s">
        <v>3070</v>
      </c>
      <c r="AD484" s="2" t="s">
        <v>3070</v>
      </c>
      <c r="AE484" s="2" t="s">
        <v>3070</v>
      </c>
      <c r="AF484" s="2" t="s">
        <v>3070</v>
      </c>
      <c r="AG484" s="2" t="s">
        <v>3070</v>
      </c>
    </row>
    <row r="485" spans="1:33" s="2" customFormat="1" x14ac:dyDescent="0.25">
      <c r="A485" s="2">
        <v>336317</v>
      </c>
      <c r="B485" s="2" t="s">
        <v>1883</v>
      </c>
      <c r="C485" s="2" t="s">
        <v>373</v>
      </c>
      <c r="D485" s="2" t="s">
        <v>483</v>
      </c>
      <c r="E485" s="2" t="s">
        <v>77</v>
      </c>
      <c r="H485" s="2" t="s">
        <v>17</v>
      </c>
      <c r="I485" s="2" t="s">
        <v>109</v>
      </c>
      <c r="AA485" s="2" t="s">
        <v>3070</v>
      </c>
      <c r="AB485" s="2" t="s">
        <v>3070</v>
      </c>
      <c r="AC485" s="2" t="s">
        <v>3070</v>
      </c>
      <c r="AD485" s="2" t="s">
        <v>3070</v>
      </c>
      <c r="AE485" s="2" t="s">
        <v>3070</v>
      </c>
      <c r="AF485" s="2" t="s">
        <v>3070</v>
      </c>
      <c r="AG485" s="2" t="s">
        <v>3070</v>
      </c>
    </row>
    <row r="486" spans="1:33" s="2" customFormat="1" x14ac:dyDescent="0.25">
      <c r="A486" s="2">
        <v>336318</v>
      </c>
      <c r="B486" s="2" t="s">
        <v>1419</v>
      </c>
      <c r="C486" s="2" t="s">
        <v>588</v>
      </c>
      <c r="D486" s="2" t="s">
        <v>1107</v>
      </c>
      <c r="E486" s="2" t="s">
        <v>77</v>
      </c>
      <c r="H486" s="2" t="s">
        <v>17</v>
      </c>
      <c r="I486" s="2" t="s">
        <v>109</v>
      </c>
      <c r="AA486" s="2" t="s">
        <v>3070</v>
      </c>
      <c r="AB486" s="2" t="s">
        <v>3070</v>
      </c>
      <c r="AC486" s="2" t="s">
        <v>3070</v>
      </c>
      <c r="AD486" s="2" t="s">
        <v>3070</v>
      </c>
      <c r="AE486" s="2" t="s">
        <v>3070</v>
      </c>
      <c r="AF486" s="2" t="s">
        <v>3070</v>
      </c>
      <c r="AG486" s="2" t="s">
        <v>3070</v>
      </c>
    </row>
    <row r="487" spans="1:33" s="2" customFormat="1" x14ac:dyDescent="0.25">
      <c r="A487" s="2">
        <v>336319</v>
      </c>
      <c r="B487" s="2" t="s">
        <v>1420</v>
      </c>
      <c r="C487" s="2" t="s">
        <v>533</v>
      </c>
      <c r="D487" s="2" t="s">
        <v>629</v>
      </c>
      <c r="E487" s="2" t="s">
        <v>77</v>
      </c>
      <c r="H487" s="2" t="s">
        <v>17</v>
      </c>
      <c r="I487" s="2" t="s">
        <v>109</v>
      </c>
      <c r="AA487" s="2" t="s">
        <v>3070</v>
      </c>
      <c r="AB487" s="2" t="s">
        <v>3070</v>
      </c>
      <c r="AC487" s="2" t="s">
        <v>3070</v>
      </c>
      <c r="AD487" s="2" t="s">
        <v>3070</v>
      </c>
      <c r="AE487" s="2" t="s">
        <v>3070</v>
      </c>
      <c r="AF487" s="2" t="s">
        <v>3070</v>
      </c>
      <c r="AG487" s="2" t="s">
        <v>3070</v>
      </c>
    </row>
    <row r="488" spans="1:33" s="2" customFormat="1" x14ac:dyDescent="0.25">
      <c r="A488" s="2">
        <v>336320</v>
      </c>
      <c r="B488" s="2" t="s">
        <v>1421</v>
      </c>
      <c r="C488" s="2" t="s">
        <v>288</v>
      </c>
      <c r="D488" s="2" t="s">
        <v>519</v>
      </c>
      <c r="E488" s="2" t="s">
        <v>77</v>
      </c>
      <c r="H488" s="2" t="s">
        <v>17</v>
      </c>
      <c r="I488" s="2" t="s">
        <v>109</v>
      </c>
      <c r="AA488" s="2" t="s">
        <v>3070</v>
      </c>
      <c r="AB488" s="2" t="s">
        <v>3070</v>
      </c>
      <c r="AC488" s="2" t="s">
        <v>3070</v>
      </c>
      <c r="AD488" s="2" t="s">
        <v>3070</v>
      </c>
      <c r="AE488" s="2" t="s">
        <v>3070</v>
      </c>
      <c r="AF488" s="2" t="s">
        <v>3070</v>
      </c>
      <c r="AG488" s="2" t="s">
        <v>3070</v>
      </c>
    </row>
    <row r="489" spans="1:33" s="2" customFormat="1" x14ac:dyDescent="0.25">
      <c r="A489" s="2">
        <v>336321</v>
      </c>
      <c r="B489" s="2" t="s">
        <v>2044</v>
      </c>
      <c r="C489" s="2" t="s">
        <v>398</v>
      </c>
      <c r="D489" s="2" t="s">
        <v>400</v>
      </c>
      <c r="E489" s="2" t="s">
        <v>77</v>
      </c>
      <c r="H489" s="2" t="s">
        <v>17</v>
      </c>
      <c r="I489" s="2" t="s">
        <v>109</v>
      </c>
      <c r="AA489" s="2" t="s">
        <v>3070</v>
      </c>
      <c r="AB489" s="2" t="s">
        <v>3070</v>
      </c>
      <c r="AC489" s="2" t="s">
        <v>3070</v>
      </c>
      <c r="AD489" s="2" t="s">
        <v>3070</v>
      </c>
      <c r="AE489" s="2" t="s">
        <v>3070</v>
      </c>
      <c r="AF489" s="2" t="s">
        <v>3070</v>
      </c>
      <c r="AG489" s="2" t="s">
        <v>3070</v>
      </c>
    </row>
    <row r="490" spans="1:33" s="2" customFormat="1" x14ac:dyDescent="0.25">
      <c r="A490" s="2">
        <v>336323</v>
      </c>
      <c r="B490" s="2" t="s">
        <v>1884</v>
      </c>
      <c r="C490" s="2" t="s">
        <v>787</v>
      </c>
      <c r="D490" s="2" t="s">
        <v>242</v>
      </c>
      <c r="E490" s="2" t="s">
        <v>77</v>
      </c>
      <c r="H490" s="2" t="s">
        <v>17</v>
      </c>
      <c r="I490" s="2" t="s">
        <v>109</v>
      </c>
      <c r="AA490" s="2" t="s">
        <v>3070</v>
      </c>
      <c r="AB490" s="2" t="s">
        <v>3070</v>
      </c>
      <c r="AC490" s="2" t="s">
        <v>3070</v>
      </c>
      <c r="AD490" s="2" t="s">
        <v>3070</v>
      </c>
      <c r="AE490" s="2" t="s">
        <v>3070</v>
      </c>
      <c r="AF490" s="2" t="s">
        <v>3070</v>
      </c>
      <c r="AG490" s="2" t="s">
        <v>3070</v>
      </c>
    </row>
    <row r="491" spans="1:33" s="2" customFormat="1" x14ac:dyDescent="0.25">
      <c r="A491" s="2">
        <v>336326</v>
      </c>
      <c r="B491" s="2" t="s">
        <v>1885</v>
      </c>
      <c r="C491" s="2" t="s">
        <v>264</v>
      </c>
      <c r="D491" s="2" t="s">
        <v>1335</v>
      </c>
      <c r="E491" s="2" t="s">
        <v>77</v>
      </c>
      <c r="H491" s="2" t="s">
        <v>17</v>
      </c>
      <c r="I491" s="2" t="s">
        <v>109</v>
      </c>
      <c r="AA491" s="2" t="s">
        <v>3070</v>
      </c>
      <c r="AB491" s="2" t="s">
        <v>3070</v>
      </c>
      <c r="AC491" s="2" t="s">
        <v>3070</v>
      </c>
      <c r="AD491" s="2" t="s">
        <v>3070</v>
      </c>
      <c r="AE491" s="2" t="s">
        <v>3070</v>
      </c>
      <c r="AF491" s="2" t="s">
        <v>3070</v>
      </c>
      <c r="AG491" s="2" t="s">
        <v>3070</v>
      </c>
    </row>
    <row r="492" spans="1:33" s="2" customFormat="1" x14ac:dyDescent="0.25">
      <c r="A492" s="2">
        <v>336327</v>
      </c>
      <c r="B492" s="2" t="s">
        <v>1857</v>
      </c>
      <c r="C492" s="2" t="s">
        <v>557</v>
      </c>
      <c r="D492" s="2" t="s">
        <v>1858</v>
      </c>
      <c r="E492" s="2" t="s">
        <v>77</v>
      </c>
      <c r="H492" s="2" t="s">
        <v>17</v>
      </c>
      <c r="I492" s="2" t="s">
        <v>109</v>
      </c>
      <c r="AA492" s="2" t="s">
        <v>3070</v>
      </c>
      <c r="AB492" s="2" t="s">
        <v>3070</v>
      </c>
      <c r="AC492" s="2" t="s">
        <v>3070</v>
      </c>
      <c r="AD492" s="2" t="s">
        <v>3070</v>
      </c>
      <c r="AE492" s="2" t="s">
        <v>3070</v>
      </c>
      <c r="AF492" s="2" t="s">
        <v>3070</v>
      </c>
      <c r="AG492" s="2" t="s">
        <v>3070</v>
      </c>
    </row>
    <row r="493" spans="1:33" s="2" customFormat="1" x14ac:dyDescent="0.25">
      <c r="A493" s="2">
        <v>336331</v>
      </c>
      <c r="B493" s="2" t="s">
        <v>1422</v>
      </c>
      <c r="C493" s="2" t="s">
        <v>308</v>
      </c>
      <c r="D493" s="2" t="s">
        <v>293</v>
      </c>
      <c r="E493" s="2" t="s">
        <v>77</v>
      </c>
      <c r="H493" s="2" t="s">
        <v>17</v>
      </c>
      <c r="I493" s="2" t="s">
        <v>109</v>
      </c>
      <c r="AA493" s="2" t="s">
        <v>3070</v>
      </c>
      <c r="AB493" s="2" t="s">
        <v>3070</v>
      </c>
      <c r="AC493" s="2" t="s">
        <v>3070</v>
      </c>
      <c r="AD493" s="2" t="s">
        <v>3070</v>
      </c>
      <c r="AE493" s="2" t="s">
        <v>3070</v>
      </c>
      <c r="AF493" s="2" t="s">
        <v>3070</v>
      </c>
      <c r="AG493" s="2" t="s">
        <v>3070</v>
      </c>
    </row>
    <row r="494" spans="1:33" s="2" customFormat="1" x14ac:dyDescent="0.25">
      <c r="A494" s="2">
        <v>336333</v>
      </c>
      <c r="B494" s="2" t="s">
        <v>1859</v>
      </c>
      <c r="C494" s="2" t="s">
        <v>542</v>
      </c>
      <c r="D494" s="2" t="s">
        <v>946</v>
      </c>
      <c r="E494" s="2" t="s">
        <v>77</v>
      </c>
      <c r="H494" s="2" t="s">
        <v>17</v>
      </c>
      <c r="I494" s="2" t="s">
        <v>109</v>
      </c>
      <c r="AA494" s="2" t="s">
        <v>3070</v>
      </c>
      <c r="AB494" s="2" t="s">
        <v>3070</v>
      </c>
      <c r="AC494" s="2" t="s">
        <v>3070</v>
      </c>
      <c r="AD494" s="2" t="s">
        <v>3070</v>
      </c>
      <c r="AE494" s="2" t="s">
        <v>3070</v>
      </c>
      <c r="AF494" s="2" t="s">
        <v>3070</v>
      </c>
      <c r="AG494" s="2" t="s">
        <v>3070</v>
      </c>
    </row>
    <row r="495" spans="1:33" s="2" customFormat="1" x14ac:dyDescent="0.25">
      <c r="A495" s="2">
        <v>336339</v>
      </c>
      <c r="B495" s="2" t="s">
        <v>1860</v>
      </c>
      <c r="C495" s="2" t="s">
        <v>1861</v>
      </c>
      <c r="D495" s="2" t="s">
        <v>590</v>
      </c>
      <c r="E495" s="2" t="s">
        <v>77</v>
      </c>
      <c r="H495" s="2" t="s">
        <v>17</v>
      </c>
      <c r="I495" s="2" t="s">
        <v>109</v>
      </c>
      <c r="AA495" s="2" t="s">
        <v>3070</v>
      </c>
      <c r="AB495" s="2" t="s">
        <v>3070</v>
      </c>
      <c r="AC495" s="2" t="s">
        <v>3070</v>
      </c>
      <c r="AD495" s="2" t="s">
        <v>3070</v>
      </c>
      <c r="AE495" s="2" t="s">
        <v>3070</v>
      </c>
      <c r="AF495" s="2" t="s">
        <v>3070</v>
      </c>
      <c r="AG495" s="2" t="s">
        <v>3070</v>
      </c>
    </row>
    <row r="496" spans="1:33" s="2" customFormat="1" x14ac:dyDescent="0.25">
      <c r="A496" s="2">
        <v>336341</v>
      </c>
      <c r="B496" s="2" t="s">
        <v>2560</v>
      </c>
      <c r="C496" s="2" t="s">
        <v>448</v>
      </c>
      <c r="D496" s="2" t="s">
        <v>537</v>
      </c>
      <c r="E496" s="2" t="s">
        <v>77</v>
      </c>
      <c r="H496" s="2" t="s">
        <v>17</v>
      </c>
      <c r="I496" s="2" t="s">
        <v>109</v>
      </c>
      <c r="AA496" s="2" t="s">
        <v>3070</v>
      </c>
      <c r="AB496" s="2" t="s">
        <v>3070</v>
      </c>
      <c r="AC496" s="2" t="s">
        <v>3070</v>
      </c>
      <c r="AD496" s="2" t="s">
        <v>3070</v>
      </c>
      <c r="AE496" s="2" t="s">
        <v>3070</v>
      </c>
      <c r="AF496" s="2" t="s">
        <v>3070</v>
      </c>
      <c r="AG496" s="2" t="s">
        <v>3070</v>
      </c>
    </row>
    <row r="497" spans="1:33" s="2" customFormat="1" x14ac:dyDescent="0.25">
      <c r="A497" s="2">
        <v>336342</v>
      </c>
      <c r="B497" s="2" t="s">
        <v>1423</v>
      </c>
      <c r="C497" s="2" t="s">
        <v>1424</v>
      </c>
      <c r="D497" s="2" t="s">
        <v>359</v>
      </c>
      <c r="E497" s="2" t="s">
        <v>77</v>
      </c>
      <c r="H497" s="2" t="s">
        <v>17</v>
      </c>
      <c r="I497" s="2" t="s">
        <v>109</v>
      </c>
      <c r="AA497" s="2" t="s">
        <v>3070</v>
      </c>
      <c r="AB497" s="2" t="s">
        <v>3070</v>
      </c>
      <c r="AC497" s="2" t="s">
        <v>3070</v>
      </c>
      <c r="AD497" s="2" t="s">
        <v>3070</v>
      </c>
      <c r="AE497" s="2" t="s">
        <v>3070</v>
      </c>
      <c r="AF497" s="2" t="s">
        <v>3070</v>
      </c>
      <c r="AG497" s="2" t="s">
        <v>3070</v>
      </c>
    </row>
    <row r="498" spans="1:33" s="2" customFormat="1" x14ac:dyDescent="0.25">
      <c r="A498" s="2">
        <v>336347</v>
      </c>
      <c r="B498" s="2" t="s">
        <v>1425</v>
      </c>
      <c r="C498" s="2" t="s">
        <v>213</v>
      </c>
      <c r="D498" s="2" t="s">
        <v>1426</v>
      </c>
      <c r="E498" s="2" t="s">
        <v>77</v>
      </c>
      <c r="H498" s="2" t="s">
        <v>17</v>
      </c>
      <c r="I498" s="2" t="s">
        <v>109</v>
      </c>
      <c r="AA498" s="2" t="s">
        <v>3070</v>
      </c>
      <c r="AB498" s="2" t="s">
        <v>3070</v>
      </c>
      <c r="AC498" s="2" t="s">
        <v>3070</v>
      </c>
      <c r="AD498" s="2" t="s">
        <v>3070</v>
      </c>
      <c r="AE498" s="2" t="s">
        <v>3070</v>
      </c>
      <c r="AF498" s="2" t="s">
        <v>3070</v>
      </c>
      <c r="AG498" s="2" t="s">
        <v>3070</v>
      </c>
    </row>
    <row r="499" spans="1:33" s="2" customFormat="1" x14ac:dyDescent="0.25">
      <c r="A499" s="2">
        <v>336348</v>
      </c>
      <c r="B499" s="2" t="s">
        <v>1427</v>
      </c>
      <c r="C499" s="2" t="s">
        <v>246</v>
      </c>
      <c r="D499" s="2" t="s">
        <v>233</v>
      </c>
      <c r="E499" s="2" t="s">
        <v>77</v>
      </c>
      <c r="F499" s="2">
        <v>35289</v>
      </c>
      <c r="G499" s="2" t="s">
        <v>19</v>
      </c>
      <c r="H499" s="2" t="s">
        <v>17</v>
      </c>
      <c r="I499" s="2" t="s">
        <v>109</v>
      </c>
      <c r="AC499" s="2" t="s">
        <v>3070</v>
      </c>
      <c r="AD499" s="2" t="s">
        <v>3070</v>
      </c>
      <c r="AE499" s="2" t="s">
        <v>3070</v>
      </c>
      <c r="AF499" s="2" t="s">
        <v>3070</v>
      </c>
      <c r="AG499" s="2" t="s">
        <v>3070</v>
      </c>
    </row>
    <row r="500" spans="1:33" s="2" customFormat="1" x14ac:dyDescent="0.25">
      <c r="A500" s="2">
        <v>336349</v>
      </c>
      <c r="B500" s="2" t="s">
        <v>1428</v>
      </c>
      <c r="C500" s="2" t="s">
        <v>230</v>
      </c>
      <c r="D500" s="2" t="s">
        <v>450</v>
      </c>
      <c r="E500" s="2" t="s">
        <v>77</v>
      </c>
      <c r="H500" s="2" t="s">
        <v>17</v>
      </c>
      <c r="I500" s="2" t="s">
        <v>109</v>
      </c>
      <c r="AA500" s="2" t="s">
        <v>3070</v>
      </c>
      <c r="AB500" s="2" t="s">
        <v>3070</v>
      </c>
      <c r="AC500" s="2" t="s">
        <v>3070</v>
      </c>
      <c r="AD500" s="2" t="s">
        <v>3070</v>
      </c>
      <c r="AE500" s="2" t="s">
        <v>3070</v>
      </c>
      <c r="AF500" s="2" t="s">
        <v>3070</v>
      </c>
      <c r="AG500" s="2" t="s">
        <v>3070</v>
      </c>
    </row>
    <row r="501" spans="1:33" s="2" customFormat="1" x14ac:dyDescent="0.25">
      <c r="A501" s="2">
        <v>336350</v>
      </c>
      <c r="B501" s="2" t="s">
        <v>1862</v>
      </c>
      <c r="C501" s="2" t="s">
        <v>477</v>
      </c>
      <c r="D501" s="2" t="s">
        <v>1863</v>
      </c>
      <c r="E501" s="2" t="s">
        <v>77</v>
      </c>
      <c r="H501" s="2" t="s">
        <v>17</v>
      </c>
      <c r="I501" s="2" t="s">
        <v>109</v>
      </c>
      <c r="AA501" s="2" t="s">
        <v>3070</v>
      </c>
      <c r="AB501" s="2" t="s">
        <v>3070</v>
      </c>
      <c r="AC501" s="2" t="s">
        <v>3070</v>
      </c>
      <c r="AD501" s="2" t="s">
        <v>3070</v>
      </c>
      <c r="AE501" s="2" t="s">
        <v>3070</v>
      </c>
      <c r="AF501" s="2" t="s">
        <v>3070</v>
      </c>
      <c r="AG501" s="2" t="s">
        <v>3070</v>
      </c>
    </row>
    <row r="502" spans="1:33" s="2" customFormat="1" x14ac:dyDescent="0.25">
      <c r="A502" s="2">
        <v>336363</v>
      </c>
      <c r="B502" s="2" t="s">
        <v>1429</v>
      </c>
      <c r="C502" s="2" t="s">
        <v>329</v>
      </c>
      <c r="D502" s="2" t="s">
        <v>1430</v>
      </c>
      <c r="E502" s="2" t="s">
        <v>77</v>
      </c>
      <c r="H502" s="2" t="s">
        <v>17</v>
      </c>
      <c r="I502" s="2" t="s">
        <v>109</v>
      </c>
      <c r="AA502" s="2" t="s">
        <v>3070</v>
      </c>
      <c r="AB502" s="2" t="s">
        <v>3070</v>
      </c>
      <c r="AC502" s="2" t="s">
        <v>3070</v>
      </c>
      <c r="AD502" s="2" t="s">
        <v>3070</v>
      </c>
      <c r="AE502" s="2" t="s">
        <v>3070</v>
      </c>
      <c r="AF502" s="2" t="s">
        <v>3070</v>
      </c>
      <c r="AG502" s="2" t="s">
        <v>3070</v>
      </c>
    </row>
    <row r="503" spans="1:33" s="2" customFormat="1" x14ac:dyDescent="0.25">
      <c r="A503" s="2">
        <v>336365</v>
      </c>
      <c r="B503" s="2" t="s">
        <v>1431</v>
      </c>
      <c r="C503" s="2" t="s">
        <v>345</v>
      </c>
      <c r="D503" s="2" t="s">
        <v>309</v>
      </c>
      <c r="E503" s="2" t="s">
        <v>77</v>
      </c>
      <c r="H503" s="2" t="s">
        <v>17</v>
      </c>
      <c r="I503" s="2" t="s">
        <v>109</v>
      </c>
      <c r="AA503" s="2" t="s">
        <v>3070</v>
      </c>
      <c r="AB503" s="2" t="s">
        <v>3070</v>
      </c>
      <c r="AC503" s="2" t="s">
        <v>3070</v>
      </c>
      <c r="AD503" s="2" t="s">
        <v>3070</v>
      </c>
      <c r="AE503" s="2" t="s">
        <v>3070</v>
      </c>
      <c r="AF503" s="2" t="s">
        <v>3070</v>
      </c>
      <c r="AG503" s="2" t="s">
        <v>3070</v>
      </c>
    </row>
    <row r="504" spans="1:33" s="2" customFormat="1" x14ac:dyDescent="0.25">
      <c r="A504" s="2">
        <v>336370</v>
      </c>
      <c r="B504" s="2" t="s">
        <v>1433</v>
      </c>
      <c r="C504" s="2" t="s">
        <v>271</v>
      </c>
      <c r="D504" s="2" t="s">
        <v>222</v>
      </c>
      <c r="E504" s="2" t="s">
        <v>77</v>
      </c>
      <c r="H504" s="2" t="s">
        <v>17</v>
      </c>
      <c r="I504" s="2" t="s">
        <v>109</v>
      </c>
      <c r="AA504" s="2" t="s">
        <v>3070</v>
      </c>
      <c r="AB504" s="2" t="s">
        <v>3070</v>
      </c>
      <c r="AC504" s="2" t="s">
        <v>3070</v>
      </c>
      <c r="AD504" s="2" t="s">
        <v>3070</v>
      </c>
      <c r="AE504" s="2" t="s">
        <v>3070</v>
      </c>
      <c r="AF504" s="2" t="s">
        <v>3070</v>
      </c>
      <c r="AG504" s="2" t="s">
        <v>3070</v>
      </c>
    </row>
    <row r="505" spans="1:33" s="2" customFormat="1" x14ac:dyDescent="0.25">
      <c r="A505" s="2">
        <v>336374</v>
      </c>
      <c r="B505" s="2" t="s">
        <v>1864</v>
      </c>
      <c r="C505" s="2" t="s">
        <v>318</v>
      </c>
      <c r="D505" s="2" t="s">
        <v>738</v>
      </c>
      <c r="E505" s="2" t="s">
        <v>77</v>
      </c>
      <c r="H505" s="2" t="s">
        <v>17</v>
      </c>
      <c r="I505" s="2" t="s">
        <v>109</v>
      </c>
      <c r="AA505" s="2" t="s">
        <v>3070</v>
      </c>
      <c r="AB505" s="2" t="s">
        <v>3070</v>
      </c>
      <c r="AC505" s="2" t="s">
        <v>3070</v>
      </c>
      <c r="AD505" s="2" t="s">
        <v>3070</v>
      </c>
      <c r="AE505" s="2" t="s">
        <v>3070</v>
      </c>
      <c r="AF505" s="2" t="s">
        <v>3070</v>
      </c>
      <c r="AG505" s="2" t="s">
        <v>3070</v>
      </c>
    </row>
    <row r="506" spans="1:33" s="2" customFormat="1" x14ac:dyDescent="0.25">
      <c r="A506" s="2">
        <v>336375</v>
      </c>
      <c r="B506" s="2" t="s">
        <v>1434</v>
      </c>
      <c r="C506" s="2" t="s">
        <v>246</v>
      </c>
      <c r="D506" s="2" t="s">
        <v>687</v>
      </c>
      <c r="E506" s="2" t="s">
        <v>77</v>
      </c>
      <c r="H506" s="2" t="s">
        <v>17</v>
      </c>
      <c r="I506" s="2" t="s">
        <v>109</v>
      </c>
      <c r="AA506" s="2" t="s">
        <v>3070</v>
      </c>
      <c r="AB506" s="2" t="s">
        <v>3070</v>
      </c>
      <c r="AC506" s="2" t="s">
        <v>3070</v>
      </c>
      <c r="AD506" s="2" t="s">
        <v>3070</v>
      </c>
      <c r="AE506" s="2" t="s">
        <v>3070</v>
      </c>
      <c r="AF506" s="2" t="s">
        <v>3070</v>
      </c>
      <c r="AG506" s="2" t="s">
        <v>3070</v>
      </c>
    </row>
    <row r="507" spans="1:33" s="2" customFormat="1" x14ac:dyDescent="0.25">
      <c r="A507" s="2">
        <v>336378</v>
      </c>
      <c r="B507" s="2" t="s">
        <v>2033</v>
      </c>
      <c r="C507" s="2" t="s">
        <v>260</v>
      </c>
      <c r="D507" s="2" t="s">
        <v>423</v>
      </c>
      <c r="E507" s="2" t="s">
        <v>77</v>
      </c>
      <c r="H507" s="2" t="s">
        <v>17</v>
      </c>
      <c r="I507" s="2" t="s">
        <v>109</v>
      </c>
      <c r="AA507" s="2" t="s">
        <v>3070</v>
      </c>
      <c r="AB507" s="2" t="s">
        <v>3070</v>
      </c>
      <c r="AC507" s="2" t="s">
        <v>3070</v>
      </c>
      <c r="AD507" s="2" t="s">
        <v>3070</v>
      </c>
      <c r="AE507" s="2" t="s">
        <v>3070</v>
      </c>
      <c r="AF507" s="2" t="s">
        <v>3070</v>
      </c>
      <c r="AG507" s="2" t="s">
        <v>3070</v>
      </c>
    </row>
    <row r="508" spans="1:33" s="2" customFormat="1" x14ac:dyDescent="0.25">
      <c r="A508" s="2">
        <v>336380</v>
      </c>
      <c r="B508" s="2" t="s">
        <v>2381</v>
      </c>
      <c r="C508" s="2" t="s">
        <v>354</v>
      </c>
      <c r="D508" s="2" t="s">
        <v>512</v>
      </c>
      <c r="E508" s="2" t="s">
        <v>78</v>
      </c>
      <c r="F508" s="2">
        <v>34700</v>
      </c>
      <c r="G508" s="2" t="s">
        <v>793</v>
      </c>
      <c r="H508" s="2" t="s">
        <v>17</v>
      </c>
      <c r="I508" s="2" t="s">
        <v>109</v>
      </c>
      <c r="AD508" s="2" t="s">
        <v>3070</v>
      </c>
      <c r="AE508" s="2" t="s">
        <v>3070</v>
      </c>
      <c r="AF508" s="2" t="s">
        <v>3070</v>
      </c>
      <c r="AG508" s="2" t="s">
        <v>3070</v>
      </c>
    </row>
    <row r="509" spans="1:33" s="2" customFormat="1" x14ac:dyDescent="0.25">
      <c r="A509" s="2">
        <v>336382</v>
      </c>
      <c r="B509" s="2" t="s">
        <v>1435</v>
      </c>
      <c r="C509" s="2" t="s">
        <v>518</v>
      </c>
      <c r="D509" s="2" t="s">
        <v>242</v>
      </c>
      <c r="E509" s="2" t="s">
        <v>77</v>
      </c>
      <c r="H509" s="2" t="s">
        <v>17</v>
      </c>
      <c r="I509" s="2" t="s">
        <v>109</v>
      </c>
      <c r="AA509" s="2" t="s">
        <v>3070</v>
      </c>
      <c r="AB509" s="2" t="s">
        <v>3070</v>
      </c>
      <c r="AC509" s="2" t="s">
        <v>3070</v>
      </c>
      <c r="AD509" s="2" t="s">
        <v>3070</v>
      </c>
      <c r="AE509" s="2" t="s">
        <v>3070</v>
      </c>
      <c r="AF509" s="2" t="s">
        <v>3070</v>
      </c>
      <c r="AG509" s="2" t="s">
        <v>3070</v>
      </c>
    </row>
    <row r="510" spans="1:33" s="2" customFormat="1" x14ac:dyDescent="0.25">
      <c r="A510" s="2">
        <v>336383</v>
      </c>
      <c r="B510" s="2" t="s">
        <v>2158</v>
      </c>
      <c r="C510" s="2" t="s">
        <v>230</v>
      </c>
      <c r="D510" s="2" t="s">
        <v>443</v>
      </c>
      <c r="E510" s="2" t="s">
        <v>77</v>
      </c>
      <c r="H510" s="2" t="s">
        <v>17</v>
      </c>
      <c r="I510" s="2" t="s">
        <v>109</v>
      </c>
      <c r="AA510" s="2" t="s">
        <v>3070</v>
      </c>
      <c r="AB510" s="2" t="s">
        <v>3070</v>
      </c>
      <c r="AC510" s="2" t="s">
        <v>3070</v>
      </c>
      <c r="AD510" s="2" t="s">
        <v>3070</v>
      </c>
      <c r="AE510" s="2" t="s">
        <v>3070</v>
      </c>
      <c r="AF510" s="2" t="s">
        <v>3070</v>
      </c>
      <c r="AG510" s="2" t="s">
        <v>3070</v>
      </c>
    </row>
    <row r="511" spans="1:33" s="2" customFormat="1" x14ac:dyDescent="0.25">
      <c r="A511" s="2">
        <v>336385</v>
      </c>
      <c r="B511" s="2" t="s">
        <v>1436</v>
      </c>
      <c r="C511" s="2" t="s">
        <v>288</v>
      </c>
      <c r="D511" s="2" t="s">
        <v>483</v>
      </c>
      <c r="E511" s="2" t="s">
        <v>77</v>
      </c>
      <c r="H511" s="2" t="s">
        <v>17</v>
      </c>
      <c r="I511" s="2" t="s">
        <v>109</v>
      </c>
      <c r="AA511" s="2" t="s">
        <v>3070</v>
      </c>
      <c r="AB511" s="2" t="s">
        <v>3070</v>
      </c>
      <c r="AC511" s="2" t="s">
        <v>3070</v>
      </c>
      <c r="AD511" s="2" t="s">
        <v>3070</v>
      </c>
      <c r="AE511" s="2" t="s">
        <v>3070</v>
      </c>
      <c r="AF511" s="2" t="s">
        <v>3070</v>
      </c>
      <c r="AG511" s="2" t="s">
        <v>3070</v>
      </c>
    </row>
    <row r="512" spans="1:33" s="2" customFormat="1" x14ac:dyDescent="0.25">
      <c r="A512" s="2">
        <v>336392</v>
      </c>
      <c r="B512" s="2" t="s">
        <v>224</v>
      </c>
      <c r="C512" s="2" t="s">
        <v>288</v>
      </c>
      <c r="D512" s="2" t="s">
        <v>1437</v>
      </c>
      <c r="E512" s="2" t="s">
        <v>77</v>
      </c>
      <c r="H512" s="2" t="s">
        <v>17</v>
      </c>
      <c r="I512" s="2" t="s">
        <v>109</v>
      </c>
      <c r="AA512" s="2" t="s">
        <v>3070</v>
      </c>
      <c r="AB512" s="2" t="s">
        <v>3070</v>
      </c>
      <c r="AC512" s="2" t="s">
        <v>3070</v>
      </c>
      <c r="AD512" s="2" t="s">
        <v>3070</v>
      </c>
      <c r="AE512" s="2" t="s">
        <v>3070</v>
      </c>
      <c r="AF512" s="2" t="s">
        <v>3070</v>
      </c>
      <c r="AG512" s="2" t="s">
        <v>3070</v>
      </c>
    </row>
    <row r="513" spans="1:33" s="2" customFormat="1" x14ac:dyDescent="0.25">
      <c r="A513" s="2">
        <v>336393</v>
      </c>
      <c r="B513" s="2" t="s">
        <v>1438</v>
      </c>
      <c r="C513" s="2" t="s">
        <v>213</v>
      </c>
      <c r="D513" s="2" t="s">
        <v>1439</v>
      </c>
      <c r="E513" s="2" t="s">
        <v>77</v>
      </c>
      <c r="H513" s="2" t="s">
        <v>17</v>
      </c>
      <c r="I513" s="2" t="s">
        <v>109</v>
      </c>
      <c r="AA513" s="2" t="s">
        <v>3070</v>
      </c>
      <c r="AB513" s="2" t="s">
        <v>3070</v>
      </c>
      <c r="AC513" s="2" t="s">
        <v>3070</v>
      </c>
      <c r="AD513" s="2" t="s">
        <v>3070</v>
      </c>
      <c r="AE513" s="2" t="s">
        <v>3070</v>
      </c>
      <c r="AF513" s="2" t="s">
        <v>3070</v>
      </c>
      <c r="AG513" s="2" t="s">
        <v>3070</v>
      </c>
    </row>
    <row r="514" spans="1:33" s="2" customFormat="1" x14ac:dyDescent="0.25">
      <c r="A514" s="2">
        <v>336397</v>
      </c>
      <c r="B514" s="2" t="s">
        <v>1440</v>
      </c>
      <c r="C514" s="2" t="s">
        <v>230</v>
      </c>
      <c r="D514" s="2" t="s">
        <v>466</v>
      </c>
      <c r="E514" s="2" t="s">
        <v>77</v>
      </c>
      <c r="H514" s="2" t="s">
        <v>17</v>
      </c>
      <c r="I514" s="2" t="s">
        <v>109</v>
      </c>
      <c r="AA514" s="2" t="s">
        <v>3070</v>
      </c>
      <c r="AB514" s="2" t="s">
        <v>3070</v>
      </c>
      <c r="AC514" s="2" t="s">
        <v>3070</v>
      </c>
      <c r="AD514" s="2" t="s">
        <v>3070</v>
      </c>
      <c r="AE514" s="2" t="s">
        <v>3070</v>
      </c>
      <c r="AF514" s="2" t="s">
        <v>3070</v>
      </c>
      <c r="AG514" s="2" t="s">
        <v>3070</v>
      </c>
    </row>
    <row r="515" spans="1:33" s="2" customFormat="1" x14ac:dyDescent="0.25">
      <c r="A515" s="2">
        <v>336398</v>
      </c>
      <c r="B515" s="2" t="s">
        <v>1441</v>
      </c>
      <c r="C515" s="2" t="s">
        <v>230</v>
      </c>
      <c r="D515" s="2" t="s">
        <v>741</v>
      </c>
      <c r="E515" s="2" t="s">
        <v>77</v>
      </c>
      <c r="H515" s="2" t="s">
        <v>17</v>
      </c>
      <c r="I515" s="2" t="s">
        <v>109</v>
      </c>
      <c r="AA515" s="2" t="s">
        <v>3070</v>
      </c>
      <c r="AB515" s="2" t="s">
        <v>3070</v>
      </c>
      <c r="AC515" s="2" t="s">
        <v>3070</v>
      </c>
      <c r="AD515" s="2" t="s">
        <v>3070</v>
      </c>
      <c r="AE515" s="2" t="s">
        <v>3070</v>
      </c>
      <c r="AF515" s="2" t="s">
        <v>3070</v>
      </c>
      <c r="AG515" s="2" t="s">
        <v>3070</v>
      </c>
    </row>
    <row r="516" spans="1:33" s="2" customFormat="1" x14ac:dyDescent="0.25">
      <c r="A516" s="2">
        <v>336404</v>
      </c>
      <c r="B516" s="2" t="s">
        <v>2380</v>
      </c>
      <c r="C516" s="2" t="s">
        <v>213</v>
      </c>
      <c r="D516" s="2" t="s">
        <v>359</v>
      </c>
      <c r="E516" s="2" t="s">
        <v>77</v>
      </c>
      <c r="H516" s="2" t="s">
        <v>17</v>
      </c>
      <c r="I516" s="2" t="s">
        <v>109</v>
      </c>
      <c r="AA516" s="2" t="s">
        <v>3070</v>
      </c>
      <c r="AB516" s="2" t="s">
        <v>3070</v>
      </c>
      <c r="AC516" s="2" t="s">
        <v>3070</v>
      </c>
      <c r="AD516" s="2" t="s">
        <v>3070</v>
      </c>
      <c r="AE516" s="2" t="s">
        <v>3070</v>
      </c>
      <c r="AF516" s="2" t="s">
        <v>3070</v>
      </c>
      <c r="AG516" s="2" t="s">
        <v>3070</v>
      </c>
    </row>
    <row r="517" spans="1:33" s="2" customFormat="1" x14ac:dyDescent="0.25">
      <c r="A517" s="2">
        <v>336405</v>
      </c>
      <c r="B517" s="2" t="s">
        <v>2034</v>
      </c>
      <c r="C517" s="2" t="s">
        <v>333</v>
      </c>
      <c r="D517" s="2" t="s">
        <v>910</v>
      </c>
      <c r="E517" s="2" t="s">
        <v>77</v>
      </c>
      <c r="H517" s="2" t="s">
        <v>17</v>
      </c>
      <c r="I517" s="2" t="s">
        <v>109</v>
      </c>
      <c r="AA517" s="2" t="s">
        <v>3070</v>
      </c>
      <c r="AB517" s="2" t="s">
        <v>3070</v>
      </c>
      <c r="AC517" s="2" t="s">
        <v>3070</v>
      </c>
      <c r="AD517" s="2" t="s">
        <v>3070</v>
      </c>
      <c r="AE517" s="2" t="s">
        <v>3070</v>
      </c>
      <c r="AF517" s="2" t="s">
        <v>3070</v>
      </c>
      <c r="AG517" s="2" t="s">
        <v>3070</v>
      </c>
    </row>
    <row r="518" spans="1:33" s="2" customFormat="1" x14ac:dyDescent="0.25">
      <c r="A518" s="2">
        <v>336408</v>
      </c>
      <c r="B518" s="2" t="s">
        <v>1442</v>
      </c>
      <c r="C518" s="2" t="s">
        <v>657</v>
      </c>
      <c r="D518" s="2" t="s">
        <v>241</v>
      </c>
      <c r="E518" s="2" t="s">
        <v>77</v>
      </c>
      <c r="H518" s="2" t="s">
        <v>17</v>
      </c>
      <c r="I518" s="2" t="s">
        <v>109</v>
      </c>
      <c r="AA518" s="2" t="s">
        <v>3070</v>
      </c>
      <c r="AB518" s="2" t="s">
        <v>3070</v>
      </c>
      <c r="AC518" s="2" t="s">
        <v>3070</v>
      </c>
      <c r="AD518" s="2" t="s">
        <v>3070</v>
      </c>
      <c r="AE518" s="2" t="s">
        <v>3070</v>
      </c>
      <c r="AF518" s="2" t="s">
        <v>3070</v>
      </c>
      <c r="AG518" s="2" t="s">
        <v>3070</v>
      </c>
    </row>
    <row r="519" spans="1:33" s="2" customFormat="1" x14ac:dyDescent="0.25">
      <c r="A519" s="2">
        <v>336409</v>
      </c>
      <c r="B519" s="2" t="s">
        <v>1443</v>
      </c>
      <c r="C519" s="2" t="s">
        <v>276</v>
      </c>
      <c r="D519" s="2" t="s">
        <v>356</v>
      </c>
      <c r="E519" s="2" t="s">
        <v>77</v>
      </c>
      <c r="H519" s="2" t="s">
        <v>17</v>
      </c>
      <c r="I519" s="2" t="s">
        <v>109</v>
      </c>
      <c r="AA519" s="2" t="s">
        <v>3070</v>
      </c>
      <c r="AB519" s="2" t="s">
        <v>3070</v>
      </c>
      <c r="AC519" s="2" t="s">
        <v>3070</v>
      </c>
      <c r="AD519" s="2" t="s">
        <v>3070</v>
      </c>
      <c r="AE519" s="2" t="s">
        <v>3070</v>
      </c>
      <c r="AF519" s="2" t="s">
        <v>3070</v>
      </c>
      <c r="AG519" s="2" t="s">
        <v>3070</v>
      </c>
    </row>
    <row r="520" spans="1:33" s="2" customFormat="1" x14ac:dyDescent="0.25">
      <c r="A520" s="2">
        <v>336413</v>
      </c>
      <c r="B520" s="2" t="s">
        <v>1444</v>
      </c>
      <c r="C520" s="2" t="s">
        <v>230</v>
      </c>
      <c r="D520" s="2" t="s">
        <v>339</v>
      </c>
      <c r="E520" s="2" t="s">
        <v>77</v>
      </c>
      <c r="H520" s="2" t="s">
        <v>17</v>
      </c>
      <c r="I520" s="2" t="s">
        <v>109</v>
      </c>
      <c r="AA520" s="2" t="s">
        <v>3070</v>
      </c>
      <c r="AB520" s="2" t="s">
        <v>3070</v>
      </c>
      <c r="AC520" s="2" t="s">
        <v>3070</v>
      </c>
      <c r="AD520" s="2" t="s">
        <v>3070</v>
      </c>
      <c r="AE520" s="2" t="s">
        <v>3070</v>
      </c>
      <c r="AF520" s="2" t="s">
        <v>3070</v>
      </c>
      <c r="AG520" s="2" t="s">
        <v>3070</v>
      </c>
    </row>
    <row r="521" spans="1:33" s="2" customFormat="1" x14ac:dyDescent="0.25">
      <c r="A521" s="2">
        <v>336417</v>
      </c>
      <c r="B521" s="2" t="s">
        <v>1445</v>
      </c>
      <c r="C521" s="2" t="s">
        <v>234</v>
      </c>
      <c r="D521" s="2" t="s">
        <v>483</v>
      </c>
      <c r="E521" s="2" t="s">
        <v>77</v>
      </c>
      <c r="H521" s="2" t="s">
        <v>17</v>
      </c>
      <c r="I521" s="2" t="s">
        <v>109</v>
      </c>
      <c r="AA521" s="2" t="s">
        <v>3070</v>
      </c>
      <c r="AB521" s="2" t="s">
        <v>3070</v>
      </c>
      <c r="AC521" s="2" t="s">
        <v>3070</v>
      </c>
      <c r="AD521" s="2" t="s">
        <v>3070</v>
      </c>
      <c r="AE521" s="2" t="s">
        <v>3070</v>
      </c>
      <c r="AF521" s="2" t="s">
        <v>3070</v>
      </c>
      <c r="AG521" s="2" t="s">
        <v>3070</v>
      </c>
    </row>
    <row r="522" spans="1:33" s="2" customFormat="1" x14ac:dyDescent="0.25">
      <c r="A522" s="2">
        <v>336419</v>
      </c>
      <c r="B522" s="2" t="s">
        <v>1446</v>
      </c>
      <c r="C522" s="2" t="s">
        <v>230</v>
      </c>
      <c r="D522" s="2" t="s">
        <v>1447</v>
      </c>
      <c r="E522" s="2" t="s">
        <v>77</v>
      </c>
      <c r="H522" s="2" t="s">
        <v>17</v>
      </c>
      <c r="I522" s="2" t="s">
        <v>109</v>
      </c>
      <c r="AA522" s="2" t="s">
        <v>3070</v>
      </c>
      <c r="AB522" s="2" t="s">
        <v>3070</v>
      </c>
      <c r="AC522" s="2" t="s">
        <v>3070</v>
      </c>
      <c r="AD522" s="2" t="s">
        <v>3070</v>
      </c>
      <c r="AE522" s="2" t="s">
        <v>3070</v>
      </c>
      <c r="AF522" s="2" t="s">
        <v>3070</v>
      </c>
      <c r="AG522" s="2" t="s">
        <v>3070</v>
      </c>
    </row>
    <row r="523" spans="1:33" s="2" customFormat="1" x14ac:dyDescent="0.25">
      <c r="A523" s="2">
        <v>336421</v>
      </c>
      <c r="B523" s="2" t="s">
        <v>2063</v>
      </c>
      <c r="C523" s="2" t="s">
        <v>482</v>
      </c>
      <c r="D523" s="2" t="s">
        <v>2064</v>
      </c>
      <c r="E523" s="2" t="s">
        <v>77</v>
      </c>
      <c r="H523" s="2" t="s">
        <v>17</v>
      </c>
      <c r="I523" s="2" t="s">
        <v>109</v>
      </c>
      <c r="AA523" s="2" t="s">
        <v>3070</v>
      </c>
      <c r="AB523" s="2" t="s">
        <v>3070</v>
      </c>
      <c r="AC523" s="2" t="s">
        <v>3070</v>
      </c>
      <c r="AD523" s="2" t="s">
        <v>3070</v>
      </c>
      <c r="AE523" s="2" t="s">
        <v>3070</v>
      </c>
      <c r="AF523" s="2" t="s">
        <v>3070</v>
      </c>
      <c r="AG523" s="2" t="s">
        <v>3070</v>
      </c>
    </row>
    <row r="524" spans="1:33" s="2" customFormat="1" x14ac:dyDescent="0.25">
      <c r="A524" s="2">
        <v>336422</v>
      </c>
      <c r="B524" s="2" t="s">
        <v>1448</v>
      </c>
      <c r="C524" s="2" t="s">
        <v>246</v>
      </c>
      <c r="D524" s="2" t="s">
        <v>662</v>
      </c>
      <c r="E524" s="2" t="s">
        <v>77</v>
      </c>
      <c r="F524" s="2">
        <v>31778</v>
      </c>
      <c r="G524" s="2" t="s">
        <v>38</v>
      </c>
      <c r="H524" s="2" t="s">
        <v>17</v>
      </c>
      <c r="I524" s="2" t="s">
        <v>109</v>
      </c>
      <c r="AC524" s="2" t="s">
        <v>3070</v>
      </c>
      <c r="AD524" s="2" t="s">
        <v>3070</v>
      </c>
      <c r="AE524" s="2" t="s">
        <v>3070</v>
      </c>
      <c r="AF524" s="2" t="s">
        <v>3070</v>
      </c>
      <c r="AG524" s="2" t="s">
        <v>3070</v>
      </c>
    </row>
    <row r="525" spans="1:33" s="2" customFormat="1" x14ac:dyDescent="0.25">
      <c r="A525" s="2">
        <v>336424</v>
      </c>
      <c r="B525" s="2" t="s">
        <v>1449</v>
      </c>
      <c r="C525" s="2" t="s">
        <v>914</v>
      </c>
      <c r="D525" s="2" t="s">
        <v>605</v>
      </c>
      <c r="E525" s="2" t="s">
        <v>77</v>
      </c>
      <c r="H525" s="2" t="s">
        <v>17</v>
      </c>
      <c r="I525" s="2" t="s">
        <v>109</v>
      </c>
      <c r="AA525" s="2" t="s">
        <v>3070</v>
      </c>
      <c r="AB525" s="2" t="s">
        <v>3070</v>
      </c>
      <c r="AC525" s="2" t="s">
        <v>3070</v>
      </c>
      <c r="AD525" s="2" t="s">
        <v>3070</v>
      </c>
      <c r="AE525" s="2" t="s">
        <v>3070</v>
      </c>
      <c r="AF525" s="2" t="s">
        <v>3070</v>
      </c>
      <c r="AG525" s="2" t="s">
        <v>3070</v>
      </c>
    </row>
    <row r="526" spans="1:33" s="2" customFormat="1" x14ac:dyDescent="0.25">
      <c r="A526" s="2">
        <v>336429</v>
      </c>
      <c r="B526" s="2" t="s">
        <v>1450</v>
      </c>
      <c r="C526" s="2" t="s">
        <v>606</v>
      </c>
      <c r="D526" s="2" t="s">
        <v>280</v>
      </c>
      <c r="E526" s="2" t="s">
        <v>77</v>
      </c>
      <c r="H526" s="2" t="s">
        <v>17</v>
      </c>
      <c r="I526" s="2" t="s">
        <v>109</v>
      </c>
      <c r="AA526" s="2" t="s">
        <v>3070</v>
      </c>
      <c r="AB526" s="2" t="s">
        <v>3070</v>
      </c>
      <c r="AC526" s="2" t="s">
        <v>3070</v>
      </c>
      <c r="AD526" s="2" t="s">
        <v>3070</v>
      </c>
      <c r="AE526" s="2" t="s">
        <v>3070</v>
      </c>
      <c r="AF526" s="2" t="s">
        <v>3070</v>
      </c>
      <c r="AG526" s="2" t="s">
        <v>3070</v>
      </c>
    </row>
    <row r="527" spans="1:33" s="2" customFormat="1" x14ac:dyDescent="0.25">
      <c r="A527" s="2">
        <v>336432</v>
      </c>
      <c r="B527" s="2" t="s">
        <v>2382</v>
      </c>
      <c r="C527" s="2" t="s">
        <v>1539</v>
      </c>
      <c r="D527" s="2" t="s">
        <v>393</v>
      </c>
      <c r="E527" s="2" t="s">
        <v>78</v>
      </c>
      <c r="F527" s="2">
        <v>33248</v>
      </c>
      <c r="G527" s="2" t="s">
        <v>941</v>
      </c>
      <c r="H527" s="2" t="s">
        <v>17</v>
      </c>
      <c r="I527" s="2" t="s">
        <v>109</v>
      </c>
      <c r="J527" s="2" t="s">
        <v>1044</v>
      </c>
      <c r="L527" s="2" t="s">
        <v>31</v>
      </c>
      <c r="AE527" s="2" t="s">
        <v>3070</v>
      </c>
      <c r="AF527" s="2" t="s">
        <v>3070</v>
      </c>
      <c r="AG527" s="2" t="s">
        <v>3070</v>
      </c>
    </row>
    <row r="528" spans="1:33" s="2" customFormat="1" x14ac:dyDescent="0.25">
      <c r="A528" s="2">
        <v>336434</v>
      </c>
      <c r="B528" s="2" t="s">
        <v>1451</v>
      </c>
      <c r="C528" s="2" t="s">
        <v>213</v>
      </c>
      <c r="D528" s="2" t="s">
        <v>273</v>
      </c>
      <c r="E528" s="2" t="s">
        <v>77</v>
      </c>
      <c r="H528" s="2" t="s">
        <v>17</v>
      </c>
      <c r="I528" s="2" t="s">
        <v>109</v>
      </c>
      <c r="AA528" s="2" t="s">
        <v>3070</v>
      </c>
      <c r="AB528" s="2" t="s">
        <v>3070</v>
      </c>
      <c r="AC528" s="2" t="s">
        <v>3070</v>
      </c>
      <c r="AD528" s="2" t="s">
        <v>3070</v>
      </c>
      <c r="AE528" s="2" t="s">
        <v>3070</v>
      </c>
      <c r="AF528" s="2" t="s">
        <v>3070</v>
      </c>
      <c r="AG528" s="2" t="s">
        <v>3070</v>
      </c>
    </row>
    <row r="529" spans="1:33" s="2" customFormat="1" x14ac:dyDescent="0.25">
      <c r="A529" s="2">
        <v>336437</v>
      </c>
      <c r="B529" s="2" t="s">
        <v>1452</v>
      </c>
      <c r="C529" s="2" t="s">
        <v>524</v>
      </c>
      <c r="D529" s="2" t="s">
        <v>332</v>
      </c>
      <c r="E529" s="2" t="s">
        <v>77</v>
      </c>
      <c r="H529" s="2" t="s">
        <v>17</v>
      </c>
      <c r="I529" s="2" t="s">
        <v>109</v>
      </c>
      <c r="AA529" s="2" t="s">
        <v>3070</v>
      </c>
      <c r="AB529" s="2" t="s">
        <v>3070</v>
      </c>
      <c r="AC529" s="2" t="s">
        <v>3070</v>
      </c>
      <c r="AD529" s="2" t="s">
        <v>3070</v>
      </c>
      <c r="AE529" s="2" t="s">
        <v>3070</v>
      </c>
      <c r="AF529" s="2" t="s">
        <v>3070</v>
      </c>
      <c r="AG529" s="2" t="s">
        <v>3070</v>
      </c>
    </row>
    <row r="530" spans="1:33" s="2" customFormat="1" x14ac:dyDescent="0.25">
      <c r="A530" s="2">
        <v>336438</v>
      </c>
      <c r="B530" s="2" t="s">
        <v>1453</v>
      </c>
      <c r="C530" s="2" t="s">
        <v>599</v>
      </c>
      <c r="D530" s="2" t="s">
        <v>281</v>
      </c>
      <c r="E530" s="2" t="s">
        <v>77</v>
      </c>
      <c r="H530" s="2" t="s">
        <v>17</v>
      </c>
      <c r="I530" s="2" t="s">
        <v>109</v>
      </c>
      <c r="AA530" s="2" t="s">
        <v>3070</v>
      </c>
      <c r="AB530" s="2" t="s">
        <v>3070</v>
      </c>
      <c r="AC530" s="2" t="s">
        <v>3070</v>
      </c>
      <c r="AD530" s="2" t="s">
        <v>3070</v>
      </c>
      <c r="AE530" s="2" t="s">
        <v>3070</v>
      </c>
      <c r="AF530" s="2" t="s">
        <v>3070</v>
      </c>
      <c r="AG530" s="2" t="s">
        <v>3070</v>
      </c>
    </row>
    <row r="531" spans="1:33" s="2" customFormat="1" x14ac:dyDescent="0.25">
      <c r="A531" s="2">
        <v>336439</v>
      </c>
      <c r="B531" s="2" t="s">
        <v>2065</v>
      </c>
      <c r="C531" s="2" t="s">
        <v>213</v>
      </c>
      <c r="D531" s="2" t="s">
        <v>2066</v>
      </c>
      <c r="E531" s="2" t="s">
        <v>78</v>
      </c>
      <c r="F531" s="2">
        <v>33613</v>
      </c>
      <c r="G531" s="2" t="s">
        <v>28</v>
      </c>
      <c r="H531" s="2" t="s">
        <v>17</v>
      </c>
      <c r="I531" s="2" t="s">
        <v>109</v>
      </c>
      <c r="J531" s="2" t="s">
        <v>1044</v>
      </c>
      <c r="L531" s="2" t="s">
        <v>28</v>
      </c>
      <c r="AE531" s="2" t="s">
        <v>3070</v>
      </c>
      <c r="AF531" s="2" t="s">
        <v>3070</v>
      </c>
      <c r="AG531" s="2" t="s">
        <v>3070</v>
      </c>
    </row>
    <row r="532" spans="1:33" s="2" customFormat="1" x14ac:dyDescent="0.25">
      <c r="A532" s="2">
        <v>336441</v>
      </c>
      <c r="B532" s="2" t="s">
        <v>1454</v>
      </c>
      <c r="C532" s="2" t="s">
        <v>1455</v>
      </c>
      <c r="D532" s="2" t="s">
        <v>399</v>
      </c>
      <c r="E532" s="2" t="s">
        <v>77</v>
      </c>
      <c r="H532" s="2" t="s">
        <v>17</v>
      </c>
      <c r="I532" s="2" t="s">
        <v>109</v>
      </c>
      <c r="AA532" s="2" t="s">
        <v>3070</v>
      </c>
      <c r="AB532" s="2" t="s">
        <v>3070</v>
      </c>
      <c r="AC532" s="2" t="s">
        <v>3070</v>
      </c>
      <c r="AD532" s="2" t="s">
        <v>3070</v>
      </c>
      <c r="AE532" s="2" t="s">
        <v>3070</v>
      </c>
      <c r="AF532" s="2" t="s">
        <v>3070</v>
      </c>
      <c r="AG532" s="2" t="s">
        <v>3070</v>
      </c>
    </row>
    <row r="533" spans="1:33" s="2" customFormat="1" x14ac:dyDescent="0.25">
      <c r="A533" s="2">
        <v>336443</v>
      </c>
      <c r="B533" s="2" t="s">
        <v>1456</v>
      </c>
      <c r="C533" s="2" t="s">
        <v>367</v>
      </c>
      <c r="D533" s="2" t="s">
        <v>277</v>
      </c>
      <c r="E533" s="2" t="s">
        <v>77</v>
      </c>
      <c r="H533" s="2" t="s">
        <v>17</v>
      </c>
      <c r="I533" s="2" t="s">
        <v>109</v>
      </c>
      <c r="AA533" s="2" t="s">
        <v>3070</v>
      </c>
      <c r="AB533" s="2" t="s">
        <v>3070</v>
      </c>
      <c r="AC533" s="2" t="s">
        <v>3070</v>
      </c>
      <c r="AD533" s="2" t="s">
        <v>3070</v>
      </c>
      <c r="AE533" s="2" t="s">
        <v>3070</v>
      </c>
      <c r="AF533" s="2" t="s">
        <v>3070</v>
      </c>
      <c r="AG533" s="2" t="s">
        <v>3070</v>
      </c>
    </row>
    <row r="534" spans="1:33" s="2" customFormat="1" x14ac:dyDescent="0.25">
      <c r="A534" s="2">
        <v>336445</v>
      </c>
      <c r="B534" s="2" t="s">
        <v>1457</v>
      </c>
      <c r="C534" s="2" t="s">
        <v>454</v>
      </c>
      <c r="D534" s="2" t="s">
        <v>241</v>
      </c>
      <c r="E534" s="2" t="s">
        <v>77</v>
      </c>
      <c r="H534" s="2" t="s">
        <v>17</v>
      </c>
      <c r="I534" s="2" t="s">
        <v>109</v>
      </c>
      <c r="AA534" s="2" t="s">
        <v>3070</v>
      </c>
      <c r="AB534" s="2" t="s">
        <v>3070</v>
      </c>
      <c r="AC534" s="2" t="s">
        <v>3070</v>
      </c>
      <c r="AD534" s="2" t="s">
        <v>3070</v>
      </c>
      <c r="AE534" s="2" t="s">
        <v>3070</v>
      </c>
      <c r="AF534" s="2" t="s">
        <v>3070</v>
      </c>
      <c r="AG534" s="2" t="s">
        <v>3070</v>
      </c>
    </row>
    <row r="535" spans="1:33" s="2" customFormat="1" x14ac:dyDescent="0.25">
      <c r="A535" s="2">
        <v>336448</v>
      </c>
      <c r="B535" s="2" t="s">
        <v>1458</v>
      </c>
      <c r="C535" s="2" t="s">
        <v>1459</v>
      </c>
      <c r="D535" s="2" t="s">
        <v>842</v>
      </c>
      <c r="E535" s="2" t="s">
        <v>77</v>
      </c>
      <c r="H535" s="2" t="s">
        <v>17</v>
      </c>
      <c r="I535" s="2" t="s">
        <v>109</v>
      </c>
      <c r="AA535" s="2" t="s">
        <v>3070</v>
      </c>
      <c r="AB535" s="2" t="s">
        <v>3070</v>
      </c>
      <c r="AC535" s="2" t="s">
        <v>3070</v>
      </c>
      <c r="AD535" s="2" t="s">
        <v>3070</v>
      </c>
      <c r="AE535" s="2" t="s">
        <v>3070</v>
      </c>
      <c r="AF535" s="2" t="s">
        <v>3070</v>
      </c>
      <c r="AG535" s="2" t="s">
        <v>3070</v>
      </c>
    </row>
    <row r="536" spans="1:33" s="2" customFormat="1" x14ac:dyDescent="0.25">
      <c r="A536" s="2">
        <v>336453</v>
      </c>
      <c r="B536" s="2" t="s">
        <v>2305</v>
      </c>
      <c r="C536" s="2" t="s">
        <v>1063</v>
      </c>
      <c r="D536" s="2" t="s">
        <v>350</v>
      </c>
      <c r="E536" s="2" t="s">
        <v>77</v>
      </c>
      <c r="H536" s="2" t="s">
        <v>17</v>
      </c>
      <c r="I536" s="2" t="s">
        <v>109</v>
      </c>
      <c r="AB536" s="2" t="s">
        <v>3070</v>
      </c>
      <c r="AC536" s="2" t="s">
        <v>3070</v>
      </c>
      <c r="AD536" s="2" t="s">
        <v>3070</v>
      </c>
      <c r="AE536" s="2" t="s">
        <v>3070</v>
      </c>
      <c r="AF536" s="2" t="s">
        <v>3070</v>
      </c>
      <c r="AG536" s="2" t="s">
        <v>3070</v>
      </c>
    </row>
    <row r="537" spans="1:33" s="2" customFormat="1" x14ac:dyDescent="0.25">
      <c r="A537" s="2">
        <v>336457</v>
      </c>
      <c r="B537" s="2" t="s">
        <v>1460</v>
      </c>
      <c r="C537" s="2" t="s">
        <v>840</v>
      </c>
      <c r="D537" s="2" t="s">
        <v>746</v>
      </c>
      <c r="E537" s="2" t="s">
        <v>77</v>
      </c>
      <c r="H537" s="2" t="s">
        <v>17</v>
      </c>
      <c r="I537" s="2" t="s">
        <v>109</v>
      </c>
      <c r="AA537" s="2" t="s">
        <v>3070</v>
      </c>
      <c r="AB537" s="2" t="s">
        <v>3070</v>
      </c>
      <c r="AC537" s="2" t="s">
        <v>3070</v>
      </c>
      <c r="AD537" s="2" t="s">
        <v>3070</v>
      </c>
      <c r="AE537" s="2" t="s">
        <v>3070</v>
      </c>
      <c r="AF537" s="2" t="s">
        <v>3070</v>
      </c>
      <c r="AG537" s="2" t="s">
        <v>3070</v>
      </c>
    </row>
    <row r="538" spans="1:33" s="2" customFormat="1" x14ac:dyDescent="0.25">
      <c r="A538" s="2">
        <v>336459</v>
      </c>
      <c r="B538" s="2" t="s">
        <v>1461</v>
      </c>
      <c r="C538" s="2" t="s">
        <v>841</v>
      </c>
      <c r="D538" s="2" t="s">
        <v>753</v>
      </c>
      <c r="E538" s="2" t="s">
        <v>77</v>
      </c>
      <c r="H538" s="2" t="s">
        <v>17</v>
      </c>
      <c r="I538" s="2" t="s">
        <v>109</v>
      </c>
      <c r="AA538" s="2" t="s">
        <v>3070</v>
      </c>
      <c r="AB538" s="2" t="s">
        <v>3070</v>
      </c>
      <c r="AC538" s="2" t="s">
        <v>3070</v>
      </c>
      <c r="AD538" s="2" t="s">
        <v>3070</v>
      </c>
      <c r="AE538" s="2" t="s">
        <v>3070</v>
      </c>
      <c r="AF538" s="2" t="s">
        <v>3070</v>
      </c>
      <c r="AG538" s="2" t="s">
        <v>3070</v>
      </c>
    </row>
    <row r="539" spans="1:33" s="2" customFormat="1" x14ac:dyDescent="0.25">
      <c r="A539" s="2">
        <v>336460</v>
      </c>
      <c r="B539" s="2" t="s">
        <v>1462</v>
      </c>
      <c r="C539" s="2" t="s">
        <v>735</v>
      </c>
      <c r="D539" s="2" t="s">
        <v>1463</v>
      </c>
      <c r="E539" s="2" t="s">
        <v>77</v>
      </c>
      <c r="H539" s="2" t="s">
        <v>17</v>
      </c>
      <c r="I539" s="2" t="s">
        <v>109</v>
      </c>
      <c r="AA539" s="2" t="s">
        <v>3070</v>
      </c>
      <c r="AB539" s="2" t="s">
        <v>3070</v>
      </c>
      <c r="AC539" s="2" t="s">
        <v>3070</v>
      </c>
      <c r="AD539" s="2" t="s">
        <v>3070</v>
      </c>
      <c r="AE539" s="2" t="s">
        <v>3070</v>
      </c>
      <c r="AF539" s="2" t="s">
        <v>3070</v>
      </c>
      <c r="AG539" s="2" t="s">
        <v>3070</v>
      </c>
    </row>
    <row r="540" spans="1:33" s="2" customFormat="1" x14ac:dyDescent="0.25">
      <c r="A540" s="2">
        <v>336462</v>
      </c>
      <c r="B540" s="2" t="s">
        <v>1464</v>
      </c>
      <c r="C540" s="2" t="s">
        <v>524</v>
      </c>
      <c r="D540" s="2" t="s">
        <v>502</v>
      </c>
      <c r="E540" s="2" t="s">
        <v>77</v>
      </c>
      <c r="H540" s="2" t="s">
        <v>17</v>
      </c>
      <c r="I540" s="2" t="s">
        <v>109</v>
      </c>
      <c r="AA540" s="2" t="s">
        <v>3070</v>
      </c>
      <c r="AB540" s="2" t="s">
        <v>3070</v>
      </c>
      <c r="AC540" s="2" t="s">
        <v>3070</v>
      </c>
      <c r="AD540" s="2" t="s">
        <v>3070</v>
      </c>
      <c r="AE540" s="2" t="s">
        <v>3070</v>
      </c>
      <c r="AF540" s="2" t="s">
        <v>3070</v>
      </c>
      <c r="AG540" s="2" t="s">
        <v>3070</v>
      </c>
    </row>
    <row r="541" spans="1:33" s="2" customFormat="1" x14ac:dyDescent="0.25">
      <c r="A541" s="2">
        <v>336463</v>
      </c>
      <c r="B541" s="2" t="s">
        <v>1465</v>
      </c>
      <c r="C541" s="2" t="s">
        <v>213</v>
      </c>
      <c r="D541" s="2" t="s">
        <v>498</v>
      </c>
      <c r="E541" s="2" t="s">
        <v>77</v>
      </c>
      <c r="H541" s="2" t="s">
        <v>17</v>
      </c>
      <c r="I541" s="2" t="s">
        <v>109</v>
      </c>
      <c r="AA541" s="2" t="s">
        <v>3070</v>
      </c>
      <c r="AB541" s="2" t="s">
        <v>3070</v>
      </c>
      <c r="AC541" s="2" t="s">
        <v>3070</v>
      </c>
      <c r="AD541" s="2" t="s">
        <v>3070</v>
      </c>
      <c r="AE541" s="2" t="s">
        <v>3070</v>
      </c>
      <c r="AF541" s="2" t="s">
        <v>3070</v>
      </c>
      <c r="AG541" s="2" t="s">
        <v>3070</v>
      </c>
    </row>
    <row r="542" spans="1:33" s="2" customFormat="1" x14ac:dyDescent="0.25">
      <c r="A542" s="2">
        <v>336468</v>
      </c>
      <c r="B542" s="2" t="s">
        <v>1466</v>
      </c>
      <c r="C542" s="2" t="s">
        <v>318</v>
      </c>
      <c r="D542" s="2" t="s">
        <v>222</v>
      </c>
      <c r="E542" s="2" t="s">
        <v>77</v>
      </c>
      <c r="H542" s="2" t="s">
        <v>17</v>
      </c>
      <c r="I542" s="2" t="s">
        <v>109</v>
      </c>
      <c r="AA542" s="2" t="s">
        <v>3070</v>
      </c>
      <c r="AB542" s="2" t="s">
        <v>3070</v>
      </c>
      <c r="AC542" s="2" t="s">
        <v>3070</v>
      </c>
      <c r="AD542" s="2" t="s">
        <v>3070</v>
      </c>
      <c r="AE542" s="2" t="s">
        <v>3070</v>
      </c>
      <c r="AF542" s="2" t="s">
        <v>3070</v>
      </c>
      <c r="AG542" s="2" t="s">
        <v>3070</v>
      </c>
    </row>
    <row r="543" spans="1:33" s="2" customFormat="1" x14ac:dyDescent="0.25">
      <c r="A543" s="2">
        <v>336471</v>
      </c>
      <c r="B543" s="2" t="s">
        <v>2177</v>
      </c>
      <c r="C543" s="2" t="s">
        <v>504</v>
      </c>
      <c r="D543" s="2" t="s">
        <v>337</v>
      </c>
      <c r="E543" s="2" t="s">
        <v>77</v>
      </c>
      <c r="H543" s="2" t="s">
        <v>17</v>
      </c>
      <c r="I543" s="2" t="s">
        <v>109</v>
      </c>
      <c r="AA543" s="2" t="s">
        <v>3070</v>
      </c>
      <c r="AB543" s="2" t="s">
        <v>3070</v>
      </c>
      <c r="AC543" s="2" t="s">
        <v>3070</v>
      </c>
      <c r="AD543" s="2" t="s">
        <v>3070</v>
      </c>
      <c r="AE543" s="2" t="s">
        <v>3070</v>
      </c>
      <c r="AF543" s="2" t="s">
        <v>3070</v>
      </c>
      <c r="AG543" s="2" t="s">
        <v>3070</v>
      </c>
    </row>
    <row r="544" spans="1:33" s="2" customFormat="1" x14ac:dyDescent="0.25">
      <c r="A544" s="2">
        <v>336474</v>
      </c>
      <c r="B544" s="2" t="s">
        <v>2079</v>
      </c>
      <c r="C544" s="2" t="s">
        <v>250</v>
      </c>
      <c r="D544" s="2" t="s">
        <v>233</v>
      </c>
      <c r="E544" s="2" t="s">
        <v>77</v>
      </c>
      <c r="H544" s="2" t="s">
        <v>17</v>
      </c>
      <c r="I544" s="2" t="s">
        <v>109</v>
      </c>
      <c r="AA544" s="2" t="s">
        <v>3070</v>
      </c>
      <c r="AB544" s="2" t="s">
        <v>3070</v>
      </c>
      <c r="AC544" s="2" t="s">
        <v>3070</v>
      </c>
      <c r="AD544" s="2" t="s">
        <v>3070</v>
      </c>
      <c r="AE544" s="2" t="s">
        <v>3070</v>
      </c>
      <c r="AF544" s="2" t="s">
        <v>3070</v>
      </c>
      <c r="AG544" s="2" t="s">
        <v>3070</v>
      </c>
    </row>
    <row r="545" spans="1:33" s="2" customFormat="1" x14ac:dyDescent="0.25">
      <c r="A545" s="2">
        <v>336476</v>
      </c>
      <c r="B545" s="2" t="s">
        <v>1467</v>
      </c>
      <c r="C545" s="2" t="s">
        <v>360</v>
      </c>
      <c r="D545" s="2" t="s">
        <v>935</v>
      </c>
      <c r="E545" s="2" t="s">
        <v>77</v>
      </c>
      <c r="H545" s="2" t="s">
        <v>17</v>
      </c>
      <c r="I545" s="2" t="s">
        <v>109</v>
      </c>
      <c r="AA545" s="2" t="s">
        <v>3070</v>
      </c>
      <c r="AB545" s="2" t="s">
        <v>3070</v>
      </c>
      <c r="AC545" s="2" t="s">
        <v>3070</v>
      </c>
      <c r="AD545" s="2" t="s">
        <v>3070</v>
      </c>
      <c r="AE545" s="2" t="s">
        <v>3070</v>
      </c>
      <c r="AF545" s="2" t="s">
        <v>3070</v>
      </c>
      <c r="AG545" s="2" t="s">
        <v>3070</v>
      </c>
    </row>
    <row r="546" spans="1:33" s="2" customFormat="1" x14ac:dyDescent="0.25">
      <c r="A546" s="2">
        <v>336477</v>
      </c>
      <c r="B546" s="2" t="s">
        <v>1468</v>
      </c>
      <c r="C546" s="2" t="s">
        <v>959</v>
      </c>
      <c r="D546" s="2" t="s">
        <v>269</v>
      </c>
      <c r="E546" s="2" t="s">
        <v>77</v>
      </c>
      <c r="H546" s="2" t="s">
        <v>17</v>
      </c>
      <c r="I546" s="2" t="s">
        <v>109</v>
      </c>
      <c r="AA546" s="2" t="s">
        <v>3070</v>
      </c>
      <c r="AB546" s="2" t="s">
        <v>3070</v>
      </c>
      <c r="AC546" s="2" t="s">
        <v>3070</v>
      </c>
      <c r="AD546" s="2" t="s">
        <v>3070</v>
      </c>
      <c r="AE546" s="2" t="s">
        <v>3070</v>
      </c>
      <c r="AF546" s="2" t="s">
        <v>3070</v>
      </c>
      <c r="AG546" s="2" t="s">
        <v>3070</v>
      </c>
    </row>
    <row r="547" spans="1:33" s="2" customFormat="1" x14ac:dyDescent="0.25">
      <c r="A547" s="2">
        <v>336480</v>
      </c>
      <c r="B547" s="2" t="s">
        <v>2464</v>
      </c>
      <c r="C547" s="2" t="s">
        <v>764</v>
      </c>
      <c r="D547" s="2" t="s">
        <v>667</v>
      </c>
      <c r="E547" s="2" t="s">
        <v>77</v>
      </c>
      <c r="H547" s="2" t="s">
        <v>17</v>
      </c>
      <c r="I547" s="2" t="s">
        <v>109</v>
      </c>
      <c r="AA547" s="2" t="s">
        <v>3070</v>
      </c>
      <c r="AB547" s="2" t="s">
        <v>3070</v>
      </c>
      <c r="AC547" s="2" t="s">
        <v>3070</v>
      </c>
      <c r="AD547" s="2" t="s">
        <v>3070</v>
      </c>
      <c r="AE547" s="2" t="s">
        <v>3070</v>
      </c>
      <c r="AF547" s="2" t="s">
        <v>3070</v>
      </c>
      <c r="AG547" s="2" t="s">
        <v>3070</v>
      </c>
    </row>
    <row r="548" spans="1:33" s="2" customFormat="1" x14ac:dyDescent="0.25">
      <c r="A548" s="2">
        <v>336481</v>
      </c>
      <c r="B548" s="2" t="s">
        <v>1469</v>
      </c>
      <c r="C548" s="2" t="s">
        <v>221</v>
      </c>
      <c r="D548" s="2" t="s">
        <v>233</v>
      </c>
      <c r="E548" s="2" t="s">
        <v>77</v>
      </c>
      <c r="H548" s="2" t="s">
        <v>17</v>
      </c>
      <c r="I548" s="2" t="s">
        <v>109</v>
      </c>
      <c r="AA548" s="2" t="s">
        <v>3070</v>
      </c>
      <c r="AB548" s="2" t="s">
        <v>3070</v>
      </c>
      <c r="AC548" s="2" t="s">
        <v>3070</v>
      </c>
      <c r="AD548" s="2" t="s">
        <v>3070</v>
      </c>
      <c r="AE548" s="2" t="s">
        <v>3070</v>
      </c>
      <c r="AF548" s="2" t="s">
        <v>3070</v>
      </c>
      <c r="AG548" s="2" t="s">
        <v>3070</v>
      </c>
    </row>
    <row r="549" spans="1:33" s="2" customFormat="1" x14ac:dyDescent="0.25">
      <c r="A549" s="2">
        <v>336486</v>
      </c>
      <c r="B549" s="2" t="s">
        <v>1470</v>
      </c>
      <c r="C549" s="2" t="s">
        <v>1102</v>
      </c>
      <c r="D549" s="2" t="s">
        <v>306</v>
      </c>
      <c r="E549" s="2" t="s">
        <v>77</v>
      </c>
      <c r="H549" s="2" t="s">
        <v>17</v>
      </c>
      <c r="I549" s="2" t="s">
        <v>109</v>
      </c>
      <c r="AA549" s="2" t="s">
        <v>3070</v>
      </c>
      <c r="AB549" s="2" t="s">
        <v>3070</v>
      </c>
      <c r="AC549" s="2" t="s">
        <v>3070</v>
      </c>
      <c r="AD549" s="2" t="s">
        <v>3070</v>
      </c>
      <c r="AE549" s="2" t="s">
        <v>3070</v>
      </c>
      <c r="AF549" s="2" t="s">
        <v>3070</v>
      </c>
      <c r="AG549" s="2" t="s">
        <v>3070</v>
      </c>
    </row>
    <row r="550" spans="1:33" s="2" customFormat="1" x14ac:dyDescent="0.25">
      <c r="A550" s="2">
        <v>336491</v>
      </c>
      <c r="B550" s="2" t="s">
        <v>1471</v>
      </c>
      <c r="C550" s="2" t="s">
        <v>657</v>
      </c>
      <c r="D550" s="2" t="s">
        <v>461</v>
      </c>
      <c r="E550" s="2" t="s">
        <v>77</v>
      </c>
      <c r="H550" s="2" t="s">
        <v>17</v>
      </c>
      <c r="I550" s="2" t="s">
        <v>109</v>
      </c>
      <c r="AA550" s="2" t="s">
        <v>3070</v>
      </c>
      <c r="AB550" s="2" t="s">
        <v>3070</v>
      </c>
      <c r="AC550" s="2" t="s">
        <v>3070</v>
      </c>
      <c r="AD550" s="2" t="s">
        <v>3070</v>
      </c>
      <c r="AE550" s="2" t="s">
        <v>3070</v>
      </c>
      <c r="AF550" s="2" t="s">
        <v>3070</v>
      </c>
      <c r="AG550" s="2" t="s">
        <v>3070</v>
      </c>
    </row>
    <row r="551" spans="1:33" s="2" customFormat="1" x14ac:dyDescent="0.25">
      <c r="A551" s="2">
        <v>336494</v>
      </c>
      <c r="B551" s="2" t="s">
        <v>1472</v>
      </c>
      <c r="C551" s="2" t="s">
        <v>557</v>
      </c>
      <c r="D551" s="2" t="s">
        <v>509</v>
      </c>
      <c r="E551" s="2" t="s">
        <v>77</v>
      </c>
      <c r="H551" s="2" t="s">
        <v>17</v>
      </c>
      <c r="I551" s="2" t="s">
        <v>109</v>
      </c>
      <c r="AA551" s="2" t="s">
        <v>3070</v>
      </c>
      <c r="AB551" s="2" t="s">
        <v>3070</v>
      </c>
      <c r="AC551" s="2" t="s">
        <v>3070</v>
      </c>
      <c r="AD551" s="2" t="s">
        <v>3070</v>
      </c>
      <c r="AE551" s="2" t="s">
        <v>3070</v>
      </c>
      <c r="AF551" s="2" t="s">
        <v>3070</v>
      </c>
      <c r="AG551" s="2" t="s">
        <v>3070</v>
      </c>
    </row>
    <row r="552" spans="1:33" s="2" customFormat="1" x14ac:dyDescent="0.25">
      <c r="A552" s="2">
        <v>336498</v>
      </c>
      <c r="B552" s="2" t="s">
        <v>1473</v>
      </c>
      <c r="C552" s="2" t="s">
        <v>311</v>
      </c>
      <c r="D552" s="2" t="s">
        <v>1474</v>
      </c>
      <c r="E552" s="2" t="s">
        <v>77</v>
      </c>
      <c r="F552" s="2">
        <v>33482</v>
      </c>
      <c r="G552" s="2" t="s">
        <v>922</v>
      </c>
      <c r="H552" s="2" t="s">
        <v>17</v>
      </c>
      <c r="I552" s="2" t="s">
        <v>109</v>
      </c>
      <c r="AD552" s="2" t="s">
        <v>3070</v>
      </c>
      <c r="AE552" s="2" t="s">
        <v>3070</v>
      </c>
      <c r="AF552" s="2" t="s">
        <v>3070</v>
      </c>
      <c r="AG552" s="2" t="s">
        <v>3070</v>
      </c>
    </row>
    <row r="553" spans="1:33" s="2" customFormat="1" x14ac:dyDescent="0.25">
      <c r="A553" s="2">
        <v>336500</v>
      </c>
      <c r="B553" s="2" t="s">
        <v>2178</v>
      </c>
      <c r="C553" s="2" t="s">
        <v>814</v>
      </c>
      <c r="D553" s="2" t="s">
        <v>280</v>
      </c>
      <c r="E553" s="2" t="s">
        <v>77</v>
      </c>
      <c r="H553" s="2" t="s">
        <v>17</v>
      </c>
      <c r="I553" s="2" t="s">
        <v>109</v>
      </c>
      <c r="AA553" s="2" t="s">
        <v>3070</v>
      </c>
      <c r="AB553" s="2" t="s">
        <v>3070</v>
      </c>
      <c r="AC553" s="2" t="s">
        <v>3070</v>
      </c>
      <c r="AD553" s="2" t="s">
        <v>3070</v>
      </c>
      <c r="AE553" s="2" t="s">
        <v>3070</v>
      </c>
      <c r="AF553" s="2" t="s">
        <v>3070</v>
      </c>
      <c r="AG553" s="2" t="s">
        <v>3070</v>
      </c>
    </row>
    <row r="554" spans="1:33" s="2" customFormat="1" x14ac:dyDescent="0.25">
      <c r="A554" s="2">
        <v>336501</v>
      </c>
      <c r="B554" s="2" t="s">
        <v>1475</v>
      </c>
      <c r="C554" s="2" t="s">
        <v>1476</v>
      </c>
      <c r="D554" s="2" t="s">
        <v>238</v>
      </c>
      <c r="E554" s="2" t="s">
        <v>77</v>
      </c>
      <c r="H554" s="2" t="s">
        <v>17</v>
      </c>
      <c r="I554" s="2" t="s">
        <v>109</v>
      </c>
      <c r="AA554" s="2" t="s">
        <v>3070</v>
      </c>
      <c r="AB554" s="2" t="s">
        <v>3070</v>
      </c>
      <c r="AC554" s="2" t="s">
        <v>3070</v>
      </c>
      <c r="AD554" s="2" t="s">
        <v>3070</v>
      </c>
      <c r="AE554" s="2" t="s">
        <v>3070</v>
      </c>
      <c r="AF554" s="2" t="s">
        <v>3070</v>
      </c>
      <c r="AG554" s="2" t="s">
        <v>3070</v>
      </c>
    </row>
    <row r="555" spans="1:33" s="2" customFormat="1" x14ac:dyDescent="0.25">
      <c r="A555" s="2">
        <v>336503</v>
      </c>
      <c r="B555" s="2" t="s">
        <v>1477</v>
      </c>
      <c r="C555" s="2" t="s">
        <v>360</v>
      </c>
      <c r="D555" s="2" t="s">
        <v>231</v>
      </c>
      <c r="E555" s="2" t="s">
        <v>77</v>
      </c>
      <c r="H555" s="2" t="s">
        <v>17</v>
      </c>
      <c r="I555" s="2" t="s">
        <v>109</v>
      </c>
      <c r="AA555" s="2" t="s">
        <v>3070</v>
      </c>
      <c r="AB555" s="2" t="s">
        <v>3070</v>
      </c>
      <c r="AC555" s="2" t="s">
        <v>3070</v>
      </c>
      <c r="AD555" s="2" t="s">
        <v>3070</v>
      </c>
      <c r="AE555" s="2" t="s">
        <v>3070</v>
      </c>
      <c r="AF555" s="2" t="s">
        <v>3070</v>
      </c>
      <c r="AG555" s="2" t="s">
        <v>3070</v>
      </c>
    </row>
    <row r="556" spans="1:33" s="2" customFormat="1" x14ac:dyDescent="0.25">
      <c r="A556" s="2">
        <v>336509</v>
      </c>
      <c r="B556" s="2" t="s">
        <v>1913</v>
      </c>
      <c r="C556" s="2" t="s">
        <v>1914</v>
      </c>
      <c r="D556" s="2" t="s">
        <v>1915</v>
      </c>
      <c r="E556" s="2" t="s">
        <v>77</v>
      </c>
      <c r="H556" s="2" t="s">
        <v>17</v>
      </c>
      <c r="I556" s="2" t="s">
        <v>109</v>
      </c>
      <c r="AA556" s="2" t="s">
        <v>3070</v>
      </c>
      <c r="AB556" s="2" t="s">
        <v>3070</v>
      </c>
      <c r="AC556" s="2" t="s">
        <v>3070</v>
      </c>
      <c r="AD556" s="2" t="s">
        <v>3070</v>
      </c>
      <c r="AE556" s="2" t="s">
        <v>3070</v>
      </c>
      <c r="AF556" s="2" t="s">
        <v>3070</v>
      </c>
      <c r="AG556" s="2" t="s">
        <v>3070</v>
      </c>
    </row>
    <row r="557" spans="1:33" s="2" customFormat="1" x14ac:dyDescent="0.25">
      <c r="A557" s="2">
        <v>336511</v>
      </c>
      <c r="B557" s="2" t="s">
        <v>2067</v>
      </c>
      <c r="C557" s="2" t="s">
        <v>599</v>
      </c>
      <c r="D557" s="2" t="s">
        <v>502</v>
      </c>
      <c r="E557" s="2" t="s">
        <v>77</v>
      </c>
      <c r="H557" s="2" t="s">
        <v>17</v>
      </c>
      <c r="I557" s="2" t="s">
        <v>109</v>
      </c>
      <c r="AA557" s="2" t="s">
        <v>3070</v>
      </c>
      <c r="AB557" s="2" t="s">
        <v>3070</v>
      </c>
      <c r="AC557" s="2" t="s">
        <v>3070</v>
      </c>
      <c r="AD557" s="2" t="s">
        <v>3070</v>
      </c>
      <c r="AE557" s="2" t="s">
        <v>3070</v>
      </c>
      <c r="AF557" s="2" t="s">
        <v>3070</v>
      </c>
      <c r="AG557" s="2" t="s">
        <v>3070</v>
      </c>
    </row>
    <row r="558" spans="1:33" s="2" customFormat="1" x14ac:dyDescent="0.25">
      <c r="A558" s="2">
        <v>336513</v>
      </c>
      <c r="B558" s="2" t="s">
        <v>1478</v>
      </c>
      <c r="C558" s="2" t="s">
        <v>533</v>
      </c>
      <c r="D558" s="2" t="s">
        <v>1479</v>
      </c>
      <c r="E558" s="2" t="s">
        <v>77</v>
      </c>
      <c r="H558" s="2" t="s">
        <v>17</v>
      </c>
      <c r="I558" s="2" t="s">
        <v>109</v>
      </c>
      <c r="AA558" s="2" t="s">
        <v>3070</v>
      </c>
      <c r="AB558" s="2" t="s">
        <v>3070</v>
      </c>
      <c r="AC558" s="2" t="s">
        <v>3070</v>
      </c>
      <c r="AD558" s="2" t="s">
        <v>3070</v>
      </c>
      <c r="AE558" s="2" t="s">
        <v>3070</v>
      </c>
      <c r="AF558" s="2" t="s">
        <v>3070</v>
      </c>
      <c r="AG558" s="2" t="s">
        <v>3070</v>
      </c>
    </row>
    <row r="559" spans="1:33" s="2" customFormat="1" x14ac:dyDescent="0.25">
      <c r="A559" s="2">
        <v>336514</v>
      </c>
      <c r="B559" s="2" t="s">
        <v>1480</v>
      </c>
      <c r="C559" s="2" t="s">
        <v>390</v>
      </c>
      <c r="D559" s="2" t="s">
        <v>337</v>
      </c>
      <c r="E559" s="2" t="s">
        <v>78</v>
      </c>
      <c r="F559" s="2">
        <v>33242</v>
      </c>
      <c r="G559" s="2" t="s">
        <v>38</v>
      </c>
      <c r="H559" s="2" t="s">
        <v>17</v>
      </c>
      <c r="I559" s="2" t="s">
        <v>109</v>
      </c>
      <c r="AB559" s="2" t="s">
        <v>3070</v>
      </c>
      <c r="AC559" s="2" t="s">
        <v>3070</v>
      </c>
      <c r="AD559" s="2" t="s">
        <v>3070</v>
      </c>
      <c r="AE559" s="2" t="s">
        <v>3070</v>
      </c>
      <c r="AF559" s="2" t="s">
        <v>3070</v>
      </c>
      <c r="AG559" s="2" t="s">
        <v>3070</v>
      </c>
    </row>
    <row r="560" spans="1:33" s="2" customFormat="1" x14ac:dyDescent="0.25">
      <c r="A560" s="2">
        <v>336517</v>
      </c>
      <c r="B560" s="2" t="s">
        <v>2329</v>
      </c>
      <c r="C560" s="2" t="s">
        <v>213</v>
      </c>
      <c r="D560" s="2" t="s">
        <v>372</v>
      </c>
      <c r="E560" s="2" t="s">
        <v>78</v>
      </c>
      <c r="F560" s="2">
        <v>34110</v>
      </c>
      <c r="G560" s="2" t="s">
        <v>19</v>
      </c>
      <c r="H560" s="2" t="s">
        <v>17</v>
      </c>
      <c r="I560" s="2" t="s">
        <v>109</v>
      </c>
      <c r="J560" s="2" t="s">
        <v>1044</v>
      </c>
      <c r="L560" s="2" t="s">
        <v>19</v>
      </c>
      <c r="AF560" s="2" t="s">
        <v>3070</v>
      </c>
      <c r="AG560" s="2" t="s">
        <v>3070</v>
      </c>
    </row>
    <row r="561" spans="1:33" s="2" customFormat="1" x14ac:dyDescent="0.25">
      <c r="A561" s="2">
        <v>336522</v>
      </c>
      <c r="B561" s="2" t="s">
        <v>1481</v>
      </c>
      <c r="C561" s="2" t="s">
        <v>1482</v>
      </c>
      <c r="D561" s="2" t="s">
        <v>1483</v>
      </c>
      <c r="E561" s="2" t="s">
        <v>78</v>
      </c>
      <c r="H561" s="2" t="s">
        <v>17</v>
      </c>
      <c r="I561" s="2" t="s">
        <v>109</v>
      </c>
      <c r="AA561" s="2" t="s">
        <v>3070</v>
      </c>
      <c r="AB561" s="2" t="s">
        <v>3070</v>
      </c>
      <c r="AC561" s="2" t="s">
        <v>3070</v>
      </c>
      <c r="AD561" s="2" t="s">
        <v>3070</v>
      </c>
      <c r="AE561" s="2" t="s">
        <v>3070</v>
      </c>
      <c r="AF561" s="2" t="s">
        <v>3070</v>
      </c>
      <c r="AG561" s="2" t="s">
        <v>3070</v>
      </c>
    </row>
    <row r="562" spans="1:33" s="2" customFormat="1" x14ac:dyDescent="0.25">
      <c r="A562" s="2">
        <v>336524</v>
      </c>
      <c r="B562" s="2" t="s">
        <v>2274</v>
      </c>
      <c r="C562" s="2" t="s">
        <v>2275</v>
      </c>
      <c r="D562" s="2" t="s">
        <v>918</v>
      </c>
      <c r="E562" s="2" t="s">
        <v>78</v>
      </c>
      <c r="F562" s="2">
        <v>34209</v>
      </c>
      <c r="G562" s="2" t="s">
        <v>41</v>
      </c>
      <c r="H562" s="2" t="s">
        <v>17</v>
      </c>
      <c r="I562" s="2" t="s">
        <v>109</v>
      </c>
      <c r="AC562" s="2" t="s">
        <v>3070</v>
      </c>
      <c r="AD562" s="2" t="s">
        <v>3070</v>
      </c>
      <c r="AE562" s="2" t="s">
        <v>3070</v>
      </c>
      <c r="AF562" s="2" t="s">
        <v>3070</v>
      </c>
      <c r="AG562" s="2" t="s">
        <v>3070</v>
      </c>
    </row>
    <row r="563" spans="1:33" s="2" customFormat="1" x14ac:dyDescent="0.25">
      <c r="A563" s="2">
        <v>336525</v>
      </c>
      <c r="B563" s="2" t="s">
        <v>2082</v>
      </c>
      <c r="C563" s="2" t="s">
        <v>230</v>
      </c>
      <c r="D563" s="2" t="s">
        <v>391</v>
      </c>
      <c r="E563" s="2" t="s">
        <v>78</v>
      </c>
      <c r="H563" s="2" t="s">
        <v>17</v>
      </c>
      <c r="I563" s="2" t="s">
        <v>109</v>
      </c>
      <c r="AA563" s="2" t="s">
        <v>3070</v>
      </c>
      <c r="AB563" s="2" t="s">
        <v>3070</v>
      </c>
      <c r="AC563" s="2" t="s">
        <v>3070</v>
      </c>
      <c r="AD563" s="2" t="s">
        <v>3070</v>
      </c>
      <c r="AE563" s="2" t="s">
        <v>3070</v>
      </c>
      <c r="AF563" s="2" t="s">
        <v>3070</v>
      </c>
      <c r="AG563" s="2" t="s">
        <v>3070</v>
      </c>
    </row>
    <row r="564" spans="1:33" s="2" customFormat="1" x14ac:dyDescent="0.25">
      <c r="A564" s="2">
        <v>336528</v>
      </c>
      <c r="B564" s="2" t="s">
        <v>1484</v>
      </c>
      <c r="C564" s="2" t="s">
        <v>638</v>
      </c>
      <c r="D564" s="2" t="s">
        <v>1053</v>
      </c>
      <c r="E564" s="2" t="s">
        <v>78</v>
      </c>
      <c r="H564" s="2" t="s">
        <v>17</v>
      </c>
      <c r="I564" s="2" t="s">
        <v>109</v>
      </c>
      <c r="AA564" s="2" t="s">
        <v>3070</v>
      </c>
      <c r="AB564" s="2" t="s">
        <v>3070</v>
      </c>
      <c r="AC564" s="2" t="s">
        <v>3070</v>
      </c>
      <c r="AD564" s="2" t="s">
        <v>3070</v>
      </c>
      <c r="AE564" s="2" t="s">
        <v>3070</v>
      </c>
      <c r="AF564" s="2" t="s">
        <v>3070</v>
      </c>
      <c r="AG564" s="2" t="s">
        <v>3070</v>
      </c>
    </row>
    <row r="565" spans="1:33" s="2" customFormat="1" x14ac:dyDescent="0.25">
      <c r="A565" s="2">
        <v>336531</v>
      </c>
      <c r="B565" s="2" t="s">
        <v>2159</v>
      </c>
      <c r="C565" s="2" t="s">
        <v>221</v>
      </c>
      <c r="D565" s="2" t="s">
        <v>2160</v>
      </c>
      <c r="E565" s="2" t="s">
        <v>78</v>
      </c>
      <c r="H565" s="2" t="s">
        <v>17</v>
      </c>
      <c r="I565" s="2" t="s">
        <v>109</v>
      </c>
      <c r="AA565" s="2" t="s">
        <v>3070</v>
      </c>
      <c r="AB565" s="2" t="s">
        <v>3070</v>
      </c>
      <c r="AC565" s="2" t="s">
        <v>3070</v>
      </c>
      <c r="AD565" s="2" t="s">
        <v>3070</v>
      </c>
      <c r="AE565" s="2" t="s">
        <v>3070</v>
      </c>
      <c r="AF565" s="2" t="s">
        <v>3070</v>
      </c>
      <c r="AG565" s="2" t="s">
        <v>3070</v>
      </c>
    </row>
    <row r="566" spans="1:33" s="2" customFormat="1" x14ac:dyDescent="0.25">
      <c r="A566" s="2">
        <v>336534</v>
      </c>
      <c r="B566" s="2" t="s">
        <v>2260</v>
      </c>
      <c r="C566" s="2" t="s">
        <v>675</v>
      </c>
      <c r="D566" s="2" t="s">
        <v>222</v>
      </c>
      <c r="E566" s="2" t="s">
        <v>78</v>
      </c>
      <c r="H566" s="2" t="s">
        <v>17</v>
      </c>
      <c r="I566" s="2" t="s">
        <v>109</v>
      </c>
      <c r="AA566" s="2" t="s">
        <v>3070</v>
      </c>
      <c r="AB566" s="2" t="s">
        <v>3070</v>
      </c>
      <c r="AC566" s="2" t="s">
        <v>3070</v>
      </c>
      <c r="AD566" s="2" t="s">
        <v>3070</v>
      </c>
      <c r="AE566" s="2" t="s">
        <v>3070</v>
      </c>
      <c r="AF566" s="2" t="s">
        <v>3070</v>
      </c>
      <c r="AG566" s="2" t="s">
        <v>3070</v>
      </c>
    </row>
    <row r="567" spans="1:33" s="2" customFormat="1" x14ac:dyDescent="0.25">
      <c r="A567" s="2">
        <v>336535</v>
      </c>
      <c r="B567" s="2" t="s">
        <v>1886</v>
      </c>
      <c r="C567" s="2" t="s">
        <v>310</v>
      </c>
      <c r="D567" s="2" t="s">
        <v>775</v>
      </c>
      <c r="E567" s="2" t="s">
        <v>78</v>
      </c>
      <c r="H567" s="2" t="s">
        <v>17</v>
      </c>
      <c r="I567" s="2" t="s">
        <v>109</v>
      </c>
      <c r="AA567" s="2" t="s">
        <v>3070</v>
      </c>
      <c r="AB567" s="2" t="s">
        <v>3070</v>
      </c>
      <c r="AC567" s="2" t="s">
        <v>3070</v>
      </c>
      <c r="AD567" s="2" t="s">
        <v>3070</v>
      </c>
      <c r="AE567" s="2" t="s">
        <v>3070</v>
      </c>
      <c r="AF567" s="2" t="s">
        <v>3070</v>
      </c>
      <c r="AG567" s="2" t="s">
        <v>3070</v>
      </c>
    </row>
    <row r="568" spans="1:33" s="2" customFormat="1" x14ac:dyDescent="0.25">
      <c r="A568" s="2">
        <v>336544</v>
      </c>
      <c r="B568" s="2" t="s">
        <v>2195</v>
      </c>
      <c r="C568" s="2" t="s">
        <v>213</v>
      </c>
      <c r="D568" s="2" t="s">
        <v>2196</v>
      </c>
      <c r="E568" s="2" t="s">
        <v>78</v>
      </c>
      <c r="H568" s="2" t="s">
        <v>17</v>
      </c>
      <c r="I568" s="2" t="s">
        <v>109</v>
      </c>
      <c r="AB568" s="2" t="s">
        <v>3070</v>
      </c>
      <c r="AC568" s="2" t="s">
        <v>3070</v>
      </c>
      <c r="AD568" s="2" t="s">
        <v>3070</v>
      </c>
      <c r="AE568" s="2" t="s">
        <v>3070</v>
      </c>
      <c r="AF568" s="2" t="s">
        <v>3070</v>
      </c>
      <c r="AG568" s="2" t="s">
        <v>3070</v>
      </c>
    </row>
    <row r="569" spans="1:33" s="2" customFormat="1" x14ac:dyDescent="0.25">
      <c r="A569" s="2">
        <v>336547</v>
      </c>
      <c r="B569" s="2" t="s">
        <v>1485</v>
      </c>
      <c r="C569" s="2" t="s">
        <v>1486</v>
      </c>
      <c r="D569" s="2" t="s">
        <v>368</v>
      </c>
      <c r="E569" s="2" t="s">
        <v>78</v>
      </c>
      <c r="H569" s="2" t="s">
        <v>17</v>
      </c>
      <c r="I569" s="2" t="s">
        <v>109</v>
      </c>
      <c r="AA569" s="2" t="s">
        <v>3070</v>
      </c>
      <c r="AB569" s="2" t="s">
        <v>3070</v>
      </c>
      <c r="AC569" s="2" t="s">
        <v>3070</v>
      </c>
      <c r="AD569" s="2" t="s">
        <v>3070</v>
      </c>
      <c r="AE569" s="2" t="s">
        <v>3070</v>
      </c>
      <c r="AF569" s="2" t="s">
        <v>3070</v>
      </c>
      <c r="AG569" s="2" t="s">
        <v>3070</v>
      </c>
    </row>
    <row r="570" spans="1:33" s="2" customFormat="1" x14ac:dyDescent="0.25">
      <c r="A570" s="2">
        <v>336549</v>
      </c>
      <c r="B570" s="2" t="s">
        <v>1487</v>
      </c>
      <c r="C570" s="2" t="s">
        <v>545</v>
      </c>
      <c r="D570" s="2" t="s">
        <v>561</v>
      </c>
      <c r="E570" s="2" t="s">
        <v>78</v>
      </c>
      <c r="H570" s="2" t="s">
        <v>17</v>
      </c>
      <c r="I570" s="2" t="s">
        <v>109</v>
      </c>
      <c r="AA570" s="2" t="s">
        <v>3070</v>
      </c>
      <c r="AB570" s="2" t="s">
        <v>3070</v>
      </c>
      <c r="AC570" s="2" t="s">
        <v>3070</v>
      </c>
      <c r="AD570" s="2" t="s">
        <v>3070</v>
      </c>
      <c r="AE570" s="2" t="s">
        <v>3070</v>
      </c>
      <c r="AF570" s="2" t="s">
        <v>3070</v>
      </c>
      <c r="AG570" s="2" t="s">
        <v>3070</v>
      </c>
    </row>
    <row r="571" spans="1:33" s="2" customFormat="1" x14ac:dyDescent="0.25">
      <c r="A571" s="2">
        <v>336566</v>
      </c>
      <c r="B571" s="2" t="s">
        <v>1865</v>
      </c>
      <c r="C571" s="2" t="s">
        <v>827</v>
      </c>
      <c r="D571" s="2" t="s">
        <v>263</v>
      </c>
      <c r="E571" s="2" t="s">
        <v>78</v>
      </c>
      <c r="H571" s="2" t="s">
        <v>17</v>
      </c>
      <c r="I571" s="2" t="s">
        <v>109</v>
      </c>
      <c r="AA571" s="2" t="s">
        <v>3070</v>
      </c>
      <c r="AB571" s="2" t="s">
        <v>3070</v>
      </c>
      <c r="AC571" s="2" t="s">
        <v>3070</v>
      </c>
      <c r="AD571" s="2" t="s">
        <v>3070</v>
      </c>
      <c r="AE571" s="2" t="s">
        <v>3070</v>
      </c>
      <c r="AF571" s="2" t="s">
        <v>3070</v>
      </c>
      <c r="AG571" s="2" t="s">
        <v>3070</v>
      </c>
    </row>
    <row r="572" spans="1:33" s="2" customFormat="1" x14ac:dyDescent="0.25">
      <c r="A572" s="2">
        <v>336571</v>
      </c>
      <c r="B572" s="2" t="s">
        <v>2238</v>
      </c>
      <c r="C572" s="2" t="s">
        <v>689</v>
      </c>
      <c r="D572" s="2" t="s">
        <v>669</v>
      </c>
      <c r="E572" s="2" t="s">
        <v>78</v>
      </c>
      <c r="F572" s="2">
        <v>36298</v>
      </c>
      <c r="G572" s="2" t="s">
        <v>19</v>
      </c>
      <c r="H572" s="2" t="s">
        <v>17</v>
      </c>
      <c r="I572" s="2" t="s">
        <v>109</v>
      </c>
      <c r="AF572" s="2" t="s">
        <v>3070</v>
      </c>
      <c r="AG572" s="2" t="s">
        <v>3070</v>
      </c>
    </row>
    <row r="573" spans="1:33" s="2" customFormat="1" x14ac:dyDescent="0.25">
      <c r="A573" s="2">
        <v>336575</v>
      </c>
      <c r="B573" s="2" t="s">
        <v>2179</v>
      </c>
      <c r="C573" s="2" t="s">
        <v>608</v>
      </c>
      <c r="D573" s="2" t="s">
        <v>821</v>
      </c>
      <c r="E573" s="2" t="s">
        <v>78</v>
      </c>
      <c r="H573" s="2" t="s">
        <v>17</v>
      </c>
      <c r="I573" s="2" t="s">
        <v>109</v>
      </c>
      <c r="AA573" s="2" t="s">
        <v>3070</v>
      </c>
      <c r="AB573" s="2" t="s">
        <v>3070</v>
      </c>
      <c r="AC573" s="2" t="s">
        <v>3070</v>
      </c>
      <c r="AD573" s="2" t="s">
        <v>3070</v>
      </c>
      <c r="AE573" s="2" t="s">
        <v>3070</v>
      </c>
      <c r="AF573" s="2" t="s">
        <v>3070</v>
      </c>
      <c r="AG573" s="2" t="s">
        <v>3070</v>
      </c>
    </row>
    <row r="574" spans="1:33" s="2" customFormat="1" x14ac:dyDescent="0.25">
      <c r="A574" s="2">
        <v>336578</v>
      </c>
      <c r="B574" s="2" t="s">
        <v>2190</v>
      </c>
      <c r="C574" s="2" t="s">
        <v>764</v>
      </c>
      <c r="D574" s="2" t="s">
        <v>2191</v>
      </c>
      <c r="E574" s="2" t="s">
        <v>78</v>
      </c>
      <c r="F574" s="2">
        <v>33322</v>
      </c>
      <c r="G574" s="2" t="s">
        <v>2192</v>
      </c>
      <c r="H574" s="2" t="s">
        <v>17</v>
      </c>
      <c r="I574" s="2" t="s">
        <v>109</v>
      </c>
      <c r="AB574" s="2" t="s">
        <v>3070</v>
      </c>
      <c r="AC574" s="2" t="s">
        <v>3070</v>
      </c>
      <c r="AD574" s="2" t="s">
        <v>3070</v>
      </c>
      <c r="AE574" s="2" t="s">
        <v>3070</v>
      </c>
      <c r="AF574" s="2" t="s">
        <v>3070</v>
      </c>
      <c r="AG574" s="2" t="s">
        <v>3070</v>
      </c>
    </row>
    <row r="575" spans="1:33" s="2" customFormat="1" x14ac:dyDescent="0.25">
      <c r="A575" s="2">
        <v>336579</v>
      </c>
      <c r="B575" s="2" t="s">
        <v>1488</v>
      </c>
      <c r="C575" s="2" t="s">
        <v>781</v>
      </c>
      <c r="D575" s="2" t="s">
        <v>704</v>
      </c>
      <c r="E575" s="2" t="s">
        <v>78</v>
      </c>
      <c r="H575" s="2" t="s">
        <v>17</v>
      </c>
      <c r="I575" s="2" t="s">
        <v>109</v>
      </c>
      <c r="AA575" s="2" t="s">
        <v>3070</v>
      </c>
      <c r="AB575" s="2" t="s">
        <v>3070</v>
      </c>
      <c r="AC575" s="2" t="s">
        <v>3070</v>
      </c>
      <c r="AD575" s="2" t="s">
        <v>3070</v>
      </c>
      <c r="AE575" s="2" t="s">
        <v>3070</v>
      </c>
      <c r="AF575" s="2" t="s">
        <v>3070</v>
      </c>
      <c r="AG575" s="2" t="s">
        <v>3070</v>
      </c>
    </row>
    <row r="576" spans="1:33" s="2" customFormat="1" x14ac:dyDescent="0.25">
      <c r="A576" s="2">
        <v>336580</v>
      </c>
      <c r="B576" s="2" t="s">
        <v>1489</v>
      </c>
      <c r="C576" s="2" t="s">
        <v>1490</v>
      </c>
      <c r="D576" s="2" t="s">
        <v>278</v>
      </c>
      <c r="E576" s="2" t="s">
        <v>78</v>
      </c>
      <c r="H576" s="2" t="s">
        <v>17</v>
      </c>
      <c r="I576" s="2" t="s">
        <v>109</v>
      </c>
      <c r="AA576" s="2" t="s">
        <v>3070</v>
      </c>
      <c r="AB576" s="2" t="s">
        <v>3070</v>
      </c>
      <c r="AC576" s="2" t="s">
        <v>3070</v>
      </c>
      <c r="AD576" s="2" t="s">
        <v>3070</v>
      </c>
      <c r="AE576" s="2" t="s">
        <v>3070</v>
      </c>
      <c r="AF576" s="2" t="s">
        <v>3070</v>
      </c>
      <c r="AG576" s="2" t="s">
        <v>3070</v>
      </c>
    </row>
    <row r="577" spans="1:33" s="2" customFormat="1" x14ac:dyDescent="0.25">
      <c r="A577" s="2">
        <v>336581</v>
      </c>
      <c r="B577" s="2" t="s">
        <v>1491</v>
      </c>
      <c r="C577" s="2" t="s">
        <v>213</v>
      </c>
      <c r="D577" s="2" t="s">
        <v>1492</v>
      </c>
      <c r="E577" s="2" t="s">
        <v>78</v>
      </c>
      <c r="H577" s="2" t="s">
        <v>17</v>
      </c>
      <c r="I577" s="2" t="s">
        <v>109</v>
      </c>
      <c r="AA577" s="2" t="s">
        <v>3070</v>
      </c>
      <c r="AB577" s="2" t="s">
        <v>3070</v>
      </c>
      <c r="AC577" s="2" t="s">
        <v>3070</v>
      </c>
      <c r="AD577" s="2" t="s">
        <v>3070</v>
      </c>
      <c r="AE577" s="2" t="s">
        <v>3070</v>
      </c>
      <c r="AF577" s="2" t="s">
        <v>3070</v>
      </c>
      <c r="AG577" s="2" t="s">
        <v>3070</v>
      </c>
    </row>
    <row r="578" spans="1:33" s="2" customFormat="1" x14ac:dyDescent="0.25">
      <c r="A578" s="2">
        <v>336582</v>
      </c>
      <c r="B578" s="2" t="s">
        <v>2261</v>
      </c>
      <c r="C578" s="2" t="s">
        <v>2262</v>
      </c>
      <c r="D578" s="2" t="s">
        <v>874</v>
      </c>
      <c r="E578" s="2" t="s">
        <v>78</v>
      </c>
      <c r="H578" s="2" t="s">
        <v>17</v>
      </c>
      <c r="I578" s="2" t="s">
        <v>109</v>
      </c>
      <c r="AA578" s="2" t="s">
        <v>3070</v>
      </c>
      <c r="AB578" s="2" t="s">
        <v>3070</v>
      </c>
      <c r="AC578" s="2" t="s">
        <v>3070</v>
      </c>
      <c r="AD578" s="2" t="s">
        <v>3070</v>
      </c>
      <c r="AE578" s="2" t="s">
        <v>3070</v>
      </c>
      <c r="AF578" s="2" t="s">
        <v>3070</v>
      </c>
      <c r="AG578" s="2" t="s">
        <v>3070</v>
      </c>
    </row>
    <row r="579" spans="1:33" s="2" customFormat="1" x14ac:dyDescent="0.25">
      <c r="A579" s="2">
        <v>336585</v>
      </c>
      <c r="B579" s="2" t="s">
        <v>1493</v>
      </c>
      <c r="C579" s="2" t="s">
        <v>230</v>
      </c>
      <c r="D579" s="2" t="s">
        <v>301</v>
      </c>
      <c r="E579" s="2" t="s">
        <v>78</v>
      </c>
      <c r="H579" s="2" t="s">
        <v>17</v>
      </c>
      <c r="I579" s="2" t="s">
        <v>109</v>
      </c>
      <c r="AA579" s="2" t="s">
        <v>3070</v>
      </c>
      <c r="AB579" s="2" t="s">
        <v>3070</v>
      </c>
      <c r="AC579" s="2" t="s">
        <v>3070</v>
      </c>
      <c r="AD579" s="2" t="s">
        <v>3070</v>
      </c>
      <c r="AE579" s="2" t="s">
        <v>3070</v>
      </c>
      <c r="AF579" s="2" t="s">
        <v>3070</v>
      </c>
      <c r="AG579" s="2" t="s">
        <v>3070</v>
      </c>
    </row>
    <row r="580" spans="1:33" s="2" customFormat="1" x14ac:dyDescent="0.25">
      <c r="A580" s="2">
        <v>336596</v>
      </c>
      <c r="B580" s="2" t="s">
        <v>2180</v>
      </c>
      <c r="C580" s="2" t="s">
        <v>213</v>
      </c>
      <c r="D580" s="2" t="s">
        <v>543</v>
      </c>
      <c r="E580" s="2" t="s">
        <v>78</v>
      </c>
      <c r="H580" s="2" t="s">
        <v>17</v>
      </c>
      <c r="I580" s="2" t="s">
        <v>109</v>
      </c>
      <c r="AA580" s="2" t="s">
        <v>3070</v>
      </c>
      <c r="AB580" s="2" t="s">
        <v>3070</v>
      </c>
      <c r="AC580" s="2" t="s">
        <v>3070</v>
      </c>
      <c r="AD580" s="2" t="s">
        <v>3070</v>
      </c>
      <c r="AE580" s="2" t="s">
        <v>3070</v>
      </c>
      <c r="AF580" s="2" t="s">
        <v>3070</v>
      </c>
      <c r="AG580" s="2" t="s">
        <v>3070</v>
      </c>
    </row>
    <row r="581" spans="1:33" s="2" customFormat="1" x14ac:dyDescent="0.25">
      <c r="A581" s="2">
        <v>336600</v>
      </c>
      <c r="B581" s="2" t="s">
        <v>1494</v>
      </c>
      <c r="C581" s="2" t="s">
        <v>336</v>
      </c>
      <c r="D581" s="2" t="s">
        <v>674</v>
      </c>
      <c r="E581" s="2" t="s">
        <v>78</v>
      </c>
      <c r="H581" s="2" t="s">
        <v>17</v>
      </c>
      <c r="I581" s="2" t="s">
        <v>109</v>
      </c>
      <c r="AA581" s="2" t="s">
        <v>3070</v>
      </c>
      <c r="AB581" s="2" t="s">
        <v>3070</v>
      </c>
      <c r="AC581" s="2" t="s">
        <v>3070</v>
      </c>
      <c r="AD581" s="2" t="s">
        <v>3070</v>
      </c>
      <c r="AE581" s="2" t="s">
        <v>3070</v>
      </c>
      <c r="AF581" s="2" t="s">
        <v>3070</v>
      </c>
      <c r="AG581" s="2" t="s">
        <v>3070</v>
      </c>
    </row>
    <row r="582" spans="1:33" s="2" customFormat="1" x14ac:dyDescent="0.25">
      <c r="A582" s="2">
        <v>336601</v>
      </c>
      <c r="B582" s="2" t="s">
        <v>1495</v>
      </c>
      <c r="C582" s="2" t="s">
        <v>398</v>
      </c>
      <c r="D582" s="2" t="s">
        <v>1496</v>
      </c>
      <c r="E582" s="2" t="s">
        <v>78</v>
      </c>
      <c r="H582" s="2" t="s">
        <v>17</v>
      </c>
      <c r="I582" s="2" t="s">
        <v>109</v>
      </c>
      <c r="AA582" s="2" t="s">
        <v>3070</v>
      </c>
      <c r="AB582" s="2" t="s">
        <v>3070</v>
      </c>
      <c r="AC582" s="2" t="s">
        <v>3070</v>
      </c>
      <c r="AD582" s="2" t="s">
        <v>3070</v>
      </c>
      <c r="AE582" s="2" t="s">
        <v>3070</v>
      </c>
      <c r="AF582" s="2" t="s">
        <v>3070</v>
      </c>
      <c r="AG582" s="2" t="s">
        <v>3070</v>
      </c>
    </row>
    <row r="583" spans="1:33" s="2" customFormat="1" x14ac:dyDescent="0.25">
      <c r="A583" s="2">
        <v>336603</v>
      </c>
      <c r="B583" s="2" t="s">
        <v>2045</v>
      </c>
      <c r="C583" s="2" t="s">
        <v>325</v>
      </c>
      <c r="D583" s="2" t="s">
        <v>399</v>
      </c>
      <c r="E583" s="2" t="s">
        <v>78</v>
      </c>
      <c r="H583" s="2" t="s">
        <v>17</v>
      </c>
      <c r="I583" s="2" t="s">
        <v>109</v>
      </c>
      <c r="AB583" s="2" t="s">
        <v>3070</v>
      </c>
      <c r="AC583" s="2" t="s">
        <v>3070</v>
      </c>
      <c r="AD583" s="2" t="s">
        <v>3070</v>
      </c>
      <c r="AE583" s="2" t="s">
        <v>3070</v>
      </c>
      <c r="AF583" s="2" t="s">
        <v>3070</v>
      </c>
      <c r="AG583" s="2" t="s">
        <v>3070</v>
      </c>
    </row>
    <row r="584" spans="1:33" s="2" customFormat="1" x14ac:dyDescent="0.25">
      <c r="A584" s="2">
        <v>336610</v>
      </c>
      <c r="B584" s="2" t="s">
        <v>2187</v>
      </c>
      <c r="C584" s="2" t="s">
        <v>213</v>
      </c>
      <c r="D584" s="2" t="s">
        <v>280</v>
      </c>
      <c r="E584" s="2" t="s">
        <v>78</v>
      </c>
      <c r="H584" s="2" t="s">
        <v>17</v>
      </c>
      <c r="I584" s="2" t="s">
        <v>109</v>
      </c>
      <c r="AA584" s="2" t="s">
        <v>3070</v>
      </c>
      <c r="AB584" s="2" t="s">
        <v>3070</v>
      </c>
      <c r="AC584" s="2" t="s">
        <v>3070</v>
      </c>
      <c r="AD584" s="2" t="s">
        <v>3070</v>
      </c>
      <c r="AE584" s="2" t="s">
        <v>3070</v>
      </c>
      <c r="AF584" s="2" t="s">
        <v>3070</v>
      </c>
      <c r="AG584" s="2" t="s">
        <v>3070</v>
      </c>
    </row>
    <row r="585" spans="1:33" s="2" customFormat="1" x14ac:dyDescent="0.25">
      <c r="A585" s="2">
        <v>336612</v>
      </c>
      <c r="B585" s="2" t="s">
        <v>1497</v>
      </c>
      <c r="C585" s="2" t="s">
        <v>345</v>
      </c>
      <c r="D585" s="2" t="s">
        <v>1498</v>
      </c>
      <c r="E585" s="2" t="s">
        <v>78</v>
      </c>
      <c r="F585" s="2">
        <v>34700</v>
      </c>
      <c r="G585" s="2" t="s">
        <v>19</v>
      </c>
      <c r="H585" s="2" t="s">
        <v>17</v>
      </c>
      <c r="I585" s="2" t="s">
        <v>109</v>
      </c>
      <c r="AC585" s="2" t="s">
        <v>3070</v>
      </c>
      <c r="AD585" s="2" t="s">
        <v>3070</v>
      </c>
      <c r="AE585" s="2" t="s">
        <v>3070</v>
      </c>
      <c r="AF585" s="2" t="s">
        <v>3070</v>
      </c>
      <c r="AG585" s="2" t="s">
        <v>3070</v>
      </c>
    </row>
    <row r="586" spans="1:33" s="2" customFormat="1" x14ac:dyDescent="0.25">
      <c r="A586" s="2">
        <v>336616</v>
      </c>
      <c r="B586" s="2" t="s">
        <v>2086</v>
      </c>
      <c r="C586" s="2" t="s">
        <v>927</v>
      </c>
      <c r="D586" s="2" t="s">
        <v>257</v>
      </c>
      <c r="E586" s="2" t="s">
        <v>77</v>
      </c>
      <c r="F586" s="2">
        <v>35242</v>
      </c>
      <c r="G586" s="2" t="s">
        <v>68</v>
      </c>
      <c r="H586" s="2" t="s">
        <v>17</v>
      </c>
      <c r="I586" s="2" t="s">
        <v>109</v>
      </c>
      <c r="AB586" s="2" t="s">
        <v>3070</v>
      </c>
      <c r="AC586" s="2" t="s">
        <v>3070</v>
      </c>
      <c r="AD586" s="2" t="s">
        <v>3070</v>
      </c>
      <c r="AE586" s="2" t="s">
        <v>3070</v>
      </c>
      <c r="AF586" s="2" t="s">
        <v>3070</v>
      </c>
      <c r="AG586" s="2" t="s">
        <v>3070</v>
      </c>
    </row>
    <row r="587" spans="1:33" s="2" customFormat="1" x14ac:dyDescent="0.25">
      <c r="A587" s="2">
        <v>336630</v>
      </c>
      <c r="B587" s="2" t="s">
        <v>1499</v>
      </c>
      <c r="C587" s="2" t="s">
        <v>1500</v>
      </c>
      <c r="D587" s="2" t="s">
        <v>1501</v>
      </c>
      <c r="E587" s="2" t="s">
        <v>78</v>
      </c>
      <c r="H587" s="2" t="s">
        <v>17</v>
      </c>
      <c r="I587" s="2" t="s">
        <v>109</v>
      </c>
      <c r="AA587" s="2" t="s">
        <v>3070</v>
      </c>
      <c r="AB587" s="2" t="s">
        <v>3070</v>
      </c>
      <c r="AC587" s="2" t="s">
        <v>3070</v>
      </c>
      <c r="AD587" s="2" t="s">
        <v>3070</v>
      </c>
      <c r="AE587" s="2" t="s">
        <v>3070</v>
      </c>
      <c r="AF587" s="2" t="s">
        <v>3070</v>
      </c>
      <c r="AG587" s="2" t="s">
        <v>3070</v>
      </c>
    </row>
    <row r="588" spans="1:33" s="2" customFormat="1" x14ac:dyDescent="0.25">
      <c r="A588" s="2">
        <v>336632</v>
      </c>
      <c r="B588" s="2" t="s">
        <v>1502</v>
      </c>
      <c r="C588" s="2" t="s">
        <v>318</v>
      </c>
      <c r="D588" s="2" t="s">
        <v>799</v>
      </c>
      <c r="E588" s="2" t="s">
        <v>78</v>
      </c>
      <c r="H588" s="2" t="s">
        <v>17</v>
      </c>
      <c r="I588" s="2" t="s">
        <v>109</v>
      </c>
      <c r="AA588" s="2" t="s">
        <v>3070</v>
      </c>
      <c r="AB588" s="2" t="s">
        <v>3070</v>
      </c>
      <c r="AC588" s="2" t="s">
        <v>3070</v>
      </c>
      <c r="AD588" s="2" t="s">
        <v>3070</v>
      </c>
      <c r="AE588" s="2" t="s">
        <v>3070</v>
      </c>
      <c r="AF588" s="2" t="s">
        <v>3070</v>
      </c>
      <c r="AG588" s="2" t="s">
        <v>3070</v>
      </c>
    </row>
    <row r="589" spans="1:33" s="2" customFormat="1" x14ac:dyDescent="0.25">
      <c r="A589" s="2">
        <v>336634</v>
      </c>
      <c r="B589" s="2" t="s">
        <v>1503</v>
      </c>
      <c r="C589" s="2" t="s">
        <v>230</v>
      </c>
      <c r="D589" s="2" t="s">
        <v>1046</v>
      </c>
      <c r="E589" s="2" t="s">
        <v>78</v>
      </c>
      <c r="H589" s="2" t="s">
        <v>17</v>
      </c>
      <c r="I589" s="2" t="s">
        <v>109</v>
      </c>
      <c r="AA589" s="2" t="s">
        <v>3070</v>
      </c>
      <c r="AB589" s="2" t="s">
        <v>3070</v>
      </c>
      <c r="AC589" s="2" t="s">
        <v>3070</v>
      </c>
      <c r="AD589" s="2" t="s">
        <v>3070</v>
      </c>
      <c r="AE589" s="2" t="s">
        <v>3070</v>
      </c>
      <c r="AF589" s="2" t="s">
        <v>3070</v>
      </c>
      <c r="AG589" s="2" t="s">
        <v>3070</v>
      </c>
    </row>
    <row r="590" spans="1:33" s="2" customFormat="1" x14ac:dyDescent="0.25">
      <c r="A590" s="2">
        <v>336638</v>
      </c>
      <c r="B590" s="2" t="s">
        <v>2161</v>
      </c>
      <c r="C590" s="2" t="s">
        <v>210</v>
      </c>
      <c r="D590" s="2" t="s">
        <v>479</v>
      </c>
      <c r="E590" s="2" t="s">
        <v>77</v>
      </c>
      <c r="H590" s="2" t="s">
        <v>17</v>
      </c>
      <c r="I590" s="2" t="s">
        <v>109</v>
      </c>
      <c r="AA590" s="2" t="s">
        <v>3070</v>
      </c>
      <c r="AB590" s="2" t="s">
        <v>3070</v>
      </c>
      <c r="AC590" s="2" t="s">
        <v>3070</v>
      </c>
      <c r="AD590" s="2" t="s">
        <v>3070</v>
      </c>
      <c r="AE590" s="2" t="s">
        <v>3070</v>
      </c>
      <c r="AF590" s="2" t="s">
        <v>3070</v>
      </c>
      <c r="AG590" s="2" t="s">
        <v>3070</v>
      </c>
    </row>
    <row r="591" spans="1:33" s="2" customFormat="1" x14ac:dyDescent="0.25">
      <c r="A591" s="2">
        <v>336639</v>
      </c>
      <c r="B591" s="2" t="s">
        <v>1504</v>
      </c>
      <c r="C591" s="2" t="s">
        <v>436</v>
      </c>
      <c r="D591" s="2" t="s">
        <v>674</v>
      </c>
      <c r="E591" s="2" t="s">
        <v>77</v>
      </c>
      <c r="H591" s="2" t="s">
        <v>17</v>
      </c>
      <c r="I591" s="2" t="s">
        <v>109</v>
      </c>
      <c r="AA591" s="2" t="s">
        <v>3070</v>
      </c>
      <c r="AB591" s="2" t="s">
        <v>3070</v>
      </c>
      <c r="AC591" s="2" t="s">
        <v>3070</v>
      </c>
      <c r="AD591" s="2" t="s">
        <v>3070</v>
      </c>
      <c r="AE591" s="2" t="s">
        <v>3070</v>
      </c>
      <c r="AF591" s="2" t="s">
        <v>3070</v>
      </c>
      <c r="AG591" s="2" t="s">
        <v>3070</v>
      </c>
    </row>
    <row r="592" spans="1:33" s="2" customFormat="1" x14ac:dyDescent="0.25">
      <c r="A592" s="2">
        <v>336640</v>
      </c>
      <c r="B592" s="2" t="s">
        <v>1505</v>
      </c>
      <c r="C592" s="2" t="s">
        <v>230</v>
      </c>
      <c r="D592" s="2" t="s">
        <v>391</v>
      </c>
      <c r="E592" s="2" t="s">
        <v>77</v>
      </c>
      <c r="H592" s="2" t="s">
        <v>17</v>
      </c>
      <c r="I592" s="2" t="s">
        <v>109</v>
      </c>
      <c r="AA592" s="2" t="s">
        <v>3070</v>
      </c>
      <c r="AB592" s="2" t="s">
        <v>3070</v>
      </c>
      <c r="AC592" s="2" t="s">
        <v>3070</v>
      </c>
      <c r="AD592" s="2" t="s">
        <v>3070</v>
      </c>
      <c r="AE592" s="2" t="s">
        <v>3070</v>
      </c>
      <c r="AF592" s="2" t="s">
        <v>3070</v>
      </c>
      <c r="AG592" s="2" t="s">
        <v>3070</v>
      </c>
    </row>
    <row r="593" spans="1:33" s="2" customFormat="1" x14ac:dyDescent="0.25">
      <c r="A593" s="2">
        <v>336641</v>
      </c>
      <c r="B593" s="2" t="s">
        <v>1506</v>
      </c>
      <c r="C593" s="2" t="s">
        <v>246</v>
      </c>
      <c r="D593" s="2" t="s">
        <v>1426</v>
      </c>
      <c r="E593" s="2" t="s">
        <v>77</v>
      </c>
      <c r="H593" s="2" t="s">
        <v>17</v>
      </c>
      <c r="I593" s="2" t="s">
        <v>109</v>
      </c>
      <c r="AA593" s="2" t="s">
        <v>3070</v>
      </c>
      <c r="AB593" s="2" t="s">
        <v>3070</v>
      </c>
      <c r="AC593" s="2" t="s">
        <v>3070</v>
      </c>
      <c r="AD593" s="2" t="s">
        <v>3070</v>
      </c>
      <c r="AE593" s="2" t="s">
        <v>3070</v>
      </c>
      <c r="AF593" s="2" t="s">
        <v>3070</v>
      </c>
      <c r="AG593" s="2" t="s">
        <v>3070</v>
      </c>
    </row>
    <row r="594" spans="1:33" s="2" customFormat="1" x14ac:dyDescent="0.25">
      <c r="A594" s="2">
        <v>336646</v>
      </c>
      <c r="B594" s="2" t="s">
        <v>1866</v>
      </c>
      <c r="C594" s="2" t="s">
        <v>809</v>
      </c>
      <c r="D594" s="2" t="s">
        <v>1867</v>
      </c>
      <c r="E594" s="2" t="s">
        <v>77</v>
      </c>
      <c r="H594" s="2" t="s">
        <v>17</v>
      </c>
      <c r="I594" s="2" t="s">
        <v>109</v>
      </c>
      <c r="AA594" s="2" t="s">
        <v>3070</v>
      </c>
      <c r="AB594" s="2" t="s">
        <v>3070</v>
      </c>
      <c r="AC594" s="2" t="s">
        <v>3070</v>
      </c>
      <c r="AD594" s="2" t="s">
        <v>3070</v>
      </c>
      <c r="AE594" s="2" t="s">
        <v>3070</v>
      </c>
      <c r="AF594" s="2" t="s">
        <v>3070</v>
      </c>
      <c r="AG594" s="2" t="s">
        <v>3070</v>
      </c>
    </row>
    <row r="595" spans="1:33" s="2" customFormat="1" x14ac:dyDescent="0.25">
      <c r="A595" s="2">
        <v>336647</v>
      </c>
      <c r="B595" s="2" t="s">
        <v>1507</v>
      </c>
      <c r="C595" s="2" t="s">
        <v>371</v>
      </c>
      <c r="D595" s="2" t="s">
        <v>483</v>
      </c>
      <c r="E595" s="2" t="s">
        <v>77</v>
      </c>
      <c r="H595" s="2" t="s">
        <v>17</v>
      </c>
      <c r="I595" s="2" t="s">
        <v>109</v>
      </c>
      <c r="AA595" s="2" t="s">
        <v>3070</v>
      </c>
      <c r="AB595" s="2" t="s">
        <v>3070</v>
      </c>
      <c r="AC595" s="2" t="s">
        <v>3070</v>
      </c>
      <c r="AD595" s="2" t="s">
        <v>3070</v>
      </c>
      <c r="AE595" s="2" t="s">
        <v>3070</v>
      </c>
      <c r="AF595" s="2" t="s">
        <v>3070</v>
      </c>
      <c r="AG595" s="2" t="s">
        <v>3070</v>
      </c>
    </row>
    <row r="596" spans="1:33" s="2" customFormat="1" x14ac:dyDescent="0.25">
      <c r="A596" s="2">
        <v>336649</v>
      </c>
      <c r="B596" s="2" t="s">
        <v>2035</v>
      </c>
      <c r="C596" s="2" t="s">
        <v>568</v>
      </c>
      <c r="D596" s="2" t="s">
        <v>603</v>
      </c>
      <c r="E596" s="2" t="s">
        <v>77</v>
      </c>
      <c r="F596" s="2">
        <v>35923</v>
      </c>
      <c r="G596" s="2" t="s">
        <v>216</v>
      </c>
      <c r="H596" s="2" t="s">
        <v>17</v>
      </c>
      <c r="I596" s="2" t="s">
        <v>109</v>
      </c>
      <c r="J596" s="2" t="s">
        <v>1044</v>
      </c>
      <c r="L596" s="2" t="s">
        <v>74</v>
      </c>
      <c r="AE596" s="2" t="s">
        <v>3070</v>
      </c>
      <c r="AF596" s="2" t="s">
        <v>3070</v>
      </c>
      <c r="AG596" s="2" t="s">
        <v>3070</v>
      </c>
    </row>
    <row r="597" spans="1:33" s="2" customFormat="1" x14ac:dyDescent="0.25">
      <c r="A597" s="2">
        <v>336656</v>
      </c>
      <c r="B597" s="2" t="s">
        <v>1508</v>
      </c>
      <c r="C597" s="2" t="s">
        <v>524</v>
      </c>
      <c r="D597" s="2" t="s">
        <v>314</v>
      </c>
      <c r="E597" s="2" t="s">
        <v>77</v>
      </c>
      <c r="H597" s="2" t="s">
        <v>17</v>
      </c>
      <c r="I597" s="2" t="s">
        <v>109</v>
      </c>
      <c r="AA597" s="2" t="s">
        <v>3070</v>
      </c>
      <c r="AB597" s="2" t="s">
        <v>3070</v>
      </c>
      <c r="AC597" s="2" t="s">
        <v>3070</v>
      </c>
      <c r="AD597" s="2" t="s">
        <v>3070</v>
      </c>
      <c r="AE597" s="2" t="s">
        <v>3070</v>
      </c>
      <c r="AF597" s="2" t="s">
        <v>3070</v>
      </c>
      <c r="AG597" s="2" t="s">
        <v>3070</v>
      </c>
    </row>
    <row r="598" spans="1:33" s="2" customFormat="1" x14ac:dyDescent="0.25">
      <c r="A598" s="2">
        <v>336657</v>
      </c>
      <c r="B598" s="2" t="s">
        <v>1509</v>
      </c>
      <c r="C598" s="2" t="s">
        <v>321</v>
      </c>
      <c r="D598" s="2" t="s">
        <v>419</v>
      </c>
      <c r="E598" s="2" t="s">
        <v>77</v>
      </c>
      <c r="H598" s="2" t="s">
        <v>17</v>
      </c>
      <c r="I598" s="2" t="s">
        <v>109</v>
      </c>
      <c r="AA598" s="2" t="s">
        <v>3070</v>
      </c>
      <c r="AB598" s="2" t="s">
        <v>3070</v>
      </c>
      <c r="AC598" s="2" t="s">
        <v>3070</v>
      </c>
      <c r="AD598" s="2" t="s">
        <v>3070</v>
      </c>
      <c r="AE598" s="2" t="s">
        <v>3070</v>
      </c>
      <c r="AF598" s="2" t="s">
        <v>3070</v>
      </c>
      <c r="AG598" s="2" t="s">
        <v>3070</v>
      </c>
    </row>
    <row r="599" spans="1:33" s="2" customFormat="1" x14ac:dyDescent="0.25">
      <c r="A599" s="2">
        <v>336659</v>
      </c>
      <c r="B599" s="2" t="s">
        <v>1510</v>
      </c>
      <c r="C599" s="2" t="s">
        <v>354</v>
      </c>
      <c r="D599" s="2" t="s">
        <v>555</v>
      </c>
      <c r="E599" s="2" t="s">
        <v>77</v>
      </c>
      <c r="H599" s="2" t="s">
        <v>17</v>
      </c>
      <c r="I599" s="2" t="s">
        <v>109</v>
      </c>
      <c r="AA599" s="2" t="s">
        <v>3070</v>
      </c>
      <c r="AB599" s="2" t="s">
        <v>3070</v>
      </c>
      <c r="AC599" s="2" t="s">
        <v>3070</v>
      </c>
      <c r="AD599" s="2" t="s">
        <v>3070</v>
      </c>
      <c r="AE599" s="2" t="s">
        <v>3070</v>
      </c>
      <c r="AF599" s="2" t="s">
        <v>3070</v>
      </c>
      <c r="AG599" s="2" t="s">
        <v>3070</v>
      </c>
    </row>
    <row r="600" spans="1:33" s="2" customFormat="1" x14ac:dyDescent="0.25">
      <c r="A600" s="2">
        <v>336660</v>
      </c>
      <c r="B600" s="2" t="s">
        <v>1511</v>
      </c>
      <c r="C600" s="2" t="s">
        <v>612</v>
      </c>
      <c r="D600" s="2" t="s">
        <v>767</v>
      </c>
      <c r="E600" s="2" t="s">
        <v>77</v>
      </c>
      <c r="H600" s="2" t="s">
        <v>17</v>
      </c>
      <c r="I600" s="2" t="s">
        <v>109</v>
      </c>
      <c r="AA600" s="2" t="s">
        <v>3070</v>
      </c>
      <c r="AB600" s="2" t="s">
        <v>3070</v>
      </c>
      <c r="AC600" s="2" t="s">
        <v>3070</v>
      </c>
      <c r="AD600" s="2" t="s">
        <v>3070</v>
      </c>
      <c r="AE600" s="2" t="s">
        <v>3070</v>
      </c>
      <c r="AF600" s="2" t="s">
        <v>3070</v>
      </c>
      <c r="AG600" s="2" t="s">
        <v>3070</v>
      </c>
    </row>
    <row r="601" spans="1:33" s="2" customFormat="1" x14ac:dyDescent="0.25">
      <c r="A601" s="2">
        <v>336667</v>
      </c>
      <c r="B601" s="2" t="s">
        <v>2172</v>
      </c>
      <c r="C601" s="2" t="s">
        <v>2075</v>
      </c>
      <c r="D601" s="2" t="s">
        <v>356</v>
      </c>
      <c r="E601" s="2" t="s">
        <v>77</v>
      </c>
      <c r="H601" s="2" t="s">
        <v>17</v>
      </c>
      <c r="I601" s="2" t="s">
        <v>109</v>
      </c>
      <c r="AA601" s="2" t="s">
        <v>3070</v>
      </c>
      <c r="AB601" s="2" t="s">
        <v>3070</v>
      </c>
      <c r="AC601" s="2" t="s">
        <v>3070</v>
      </c>
      <c r="AD601" s="2" t="s">
        <v>3070</v>
      </c>
      <c r="AE601" s="2" t="s">
        <v>3070</v>
      </c>
      <c r="AF601" s="2" t="s">
        <v>3070</v>
      </c>
      <c r="AG601" s="2" t="s">
        <v>3070</v>
      </c>
    </row>
    <row r="602" spans="1:33" s="2" customFormat="1" x14ac:dyDescent="0.25">
      <c r="A602" s="2">
        <v>336673</v>
      </c>
      <c r="B602" s="2" t="s">
        <v>1512</v>
      </c>
      <c r="C602" s="2" t="s">
        <v>250</v>
      </c>
      <c r="D602" s="2" t="s">
        <v>1513</v>
      </c>
      <c r="E602" s="2" t="s">
        <v>77</v>
      </c>
      <c r="H602" s="2" t="s">
        <v>17</v>
      </c>
      <c r="I602" s="2" t="s">
        <v>109</v>
      </c>
      <c r="AA602" s="2" t="s">
        <v>3070</v>
      </c>
      <c r="AB602" s="2" t="s">
        <v>3070</v>
      </c>
      <c r="AC602" s="2" t="s">
        <v>3070</v>
      </c>
      <c r="AD602" s="2" t="s">
        <v>3070</v>
      </c>
      <c r="AE602" s="2" t="s">
        <v>3070</v>
      </c>
      <c r="AF602" s="2" t="s">
        <v>3070</v>
      </c>
      <c r="AG602" s="2" t="s">
        <v>3070</v>
      </c>
    </row>
    <row r="603" spans="1:33" s="2" customFormat="1" x14ac:dyDescent="0.25">
      <c r="A603" s="2">
        <v>336677</v>
      </c>
      <c r="B603" s="2" t="s">
        <v>1514</v>
      </c>
      <c r="C603" s="2" t="s">
        <v>230</v>
      </c>
      <c r="D603" s="2" t="s">
        <v>223</v>
      </c>
      <c r="E603" s="2" t="s">
        <v>77</v>
      </c>
      <c r="H603" s="2" t="s">
        <v>17</v>
      </c>
      <c r="I603" s="2" t="s">
        <v>109</v>
      </c>
      <c r="AA603" s="2" t="s">
        <v>3070</v>
      </c>
      <c r="AB603" s="2" t="s">
        <v>3070</v>
      </c>
      <c r="AC603" s="2" t="s">
        <v>3070</v>
      </c>
      <c r="AD603" s="2" t="s">
        <v>3070</v>
      </c>
      <c r="AE603" s="2" t="s">
        <v>3070</v>
      </c>
      <c r="AF603" s="2" t="s">
        <v>3070</v>
      </c>
      <c r="AG603" s="2" t="s">
        <v>3070</v>
      </c>
    </row>
    <row r="604" spans="1:33" s="2" customFormat="1" x14ac:dyDescent="0.25">
      <c r="A604" s="2">
        <v>336684</v>
      </c>
      <c r="B604" s="2" t="s">
        <v>1515</v>
      </c>
      <c r="C604" s="2" t="s">
        <v>508</v>
      </c>
      <c r="D604" s="2" t="s">
        <v>423</v>
      </c>
      <c r="E604" s="2" t="s">
        <v>77</v>
      </c>
      <c r="H604" s="2" t="s">
        <v>17</v>
      </c>
      <c r="I604" s="2" t="s">
        <v>109</v>
      </c>
      <c r="AA604" s="2" t="s">
        <v>3070</v>
      </c>
      <c r="AB604" s="2" t="s">
        <v>3070</v>
      </c>
      <c r="AC604" s="2" t="s">
        <v>3070</v>
      </c>
      <c r="AD604" s="2" t="s">
        <v>3070</v>
      </c>
      <c r="AE604" s="2" t="s">
        <v>3070</v>
      </c>
      <c r="AF604" s="2" t="s">
        <v>3070</v>
      </c>
      <c r="AG604" s="2" t="s">
        <v>3070</v>
      </c>
    </row>
    <row r="605" spans="1:33" s="2" customFormat="1" x14ac:dyDescent="0.25">
      <c r="A605" s="2">
        <v>336688</v>
      </c>
      <c r="B605" s="2" t="s">
        <v>2068</v>
      </c>
      <c r="C605" s="2" t="s">
        <v>401</v>
      </c>
      <c r="D605" s="2" t="s">
        <v>223</v>
      </c>
      <c r="E605" s="2" t="s">
        <v>77</v>
      </c>
      <c r="H605" s="2" t="s">
        <v>17</v>
      </c>
      <c r="I605" s="2" t="s">
        <v>109</v>
      </c>
      <c r="AA605" s="2" t="s">
        <v>3070</v>
      </c>
      <c r="AB605" s="2" t="s">
        <v>3070</v>
      </c>
      <c r="AC605" s="2" t="s">
        <v>3070</v>
      </c>
      <c r="AD605" s="2" t="s">
        <v>3070</v>
      </c>
      <c r="AE605" s="2" t="s">
        <v>3070</v>
      </c>
      <c r="AF605" s="2" t="s">
        <v>3070</v>
      </c>
      <c r="AG605" s="2" t="s">
        <v>3070</v>
      </c>
    </row>
    <row r="606" spans="1:33" s="2" customFormat="1" x14ac:dyDescent="0.25">
      <c r="A606" s="2">
        <v>336691</v>
      </c>
      <c r="B606" s="2" t="s">
        <v>1516</v>
      </c>
      <c r="C606" s="2" t="s">
        <v>230</v>
      </c>
      <c r="D606" s="2" t="s">
        <v>570</v>
      </c>
      <c r="E606" s="2" t="s">
        <v>77</v>
      </c>
      <c r="H606" s="2" t="s">
        <v>17</v>
      </c>
      <c r="I606" s="2" t="s">
        <v>109</v>
      </c>
      <c r="AA606" s="2" t="s">
        <v>3070</v>
      </c>
      <c r="AB606" s="2" t="s">
        <v>3070</v>
      </c>
      <c r="AC606" s="2" t="s">
        <v>3070</v>
      </c>
      <c r="AD606" s="2" t="s">
        <v>3070</v>
      </c>
      <c r="AE606" s="2" t="s">
        <v>3070</v>
      </c>
      <c r="AF606" s="2" t="s">
        <v>3070</v>
      </c>
      <c r="AG606" s="2" t="s">
        <v>3070</v>
      </c>
    </row>
    <row r="607" spans="1:33" s="2" customFormat="1" x14ac:dyDescent="0.25">
      <c r="A607" s="2">
        <v>336698</v>
      </c>
      <c r="B607" s="2" t="s">
        <v>2046</v>
      </c>
      <c r="C607" s="2" t="s">
        <v>358</v>
      </c>
      <c r="D607" s="2" t="s">
        <v>2047</v>
      </c>
      <c r="E607" s="2" t="s">
        <v>77</v>
      </c>
      <c r="H607" s="2" t="s">
        <v>17</v>
      </c>
      <c r="I607" s="2" t="s">
        <v>109</v>
      </c>
      <c r="AA607" s="2" t="s">
        <v>3070</v>
      </c>
      <c r="AB607" s="2" t="s">
        <v>3070</v>
      </c>
      <c r="AC607" s="2" t="s">
        <v>3070</v>
      </c>
      <c r="AD607" s="2" t="s">
        <v>3070</v>
      </c>
      <c r="AE607" s="2" t="s">
        <v>3070</v>
      </c>
      <c r="AF607" s="2" t="s">
        <v>3070</v>
      </c>
      <c r="AG607" s="2" t="s">
        <v>3070</v>
      </c>
    </row>
    <row r="608" spans="1:33" s="2" customFormat="1" x14ac:dyDescent="0.25">
      <c r="A608" s="2">
        <v>336703</v>
      </c>
      <c r="B608" s="2" t="s">
        <v>2048</v>
      </c>
      <c r="C608" s="2" t="s">
        <v>855</v>
      </c>
      <c r="D608" s="2" t="s">
        <v>1064</v>
      </c>
      <c r="E608" s="2" t="s">
        <v>77</v>
      </c>
      <c r="H608" s="2" t="s">
        <v>17</v>
      </c>
      <c r="I608" s="2" t="s">
        <v>109</v>
      </c>
      <c r="AA608" s="2" t="s">
        <v>3070</v>
      </c>
      <c r="AB608" s="2" t="s">
        <v>3070</v>
      </c>
      <c r="AC608" s="2" t="s">
        <v>3070</v>
      </c>
      <c r="AD608" s="2" t="s">
        <v>3070</v>
      </c>
      <c r="AE608" s="2" t="s">
        <v>3070</v>
      </c>
      <c r="AF608" s="2" t="s">
        <v>3070</v>
      </c>
      <c r="AG608" s="2" t="s">
        <v>3070</v>
      </c>
    </row>
    <row r="609" spans="1:33" s="2" customFormat="1" x14ac:dyDescent="0.25">
      <c r="A609" s="2">
        <v>336705</v>
      </c>
      <c r="B609" s="2" t="s">
        <v>1517</v>
      </c>
      <c r="C609" s="2" t="s">
        <v>230</v>
      </c>
      <c r="D609" s="2" t="s">
        <v>636</v>
      </c>
      <c r="E609" s="2" t="s">
        <v>77</v>
      </c>
      <c r="H609" s="2" t="s">
        <v>17</v>
      </c>
      <c r="I609" s="2" t="s">
        <v>109</v>
      </c>
      <c r="AA609" s="2" t="s">
        <v>3070</v>
      </c>
      <c r="AB609" s="2" t="s">
        <v>3070</v>
      </c>
      <c r="AC609" s="2" t="s">
        <v>3070</v>
      </c>
      <c r="AD609" s="2" t="s">
        <v>3070</v>
      </c>
      <c r="AE609" s="2" t="s">
        <v>3070</v>
      </c>
      <c r="AF609" s="2" t="s">
        <v>3070</v>
      </c>
      <c r="AG609" s="2" t="s">
        <v>3070</v>
      </c>
    </row>
    <row r="610" spans="1:33" s="2" customFormat="1" x14ac:dyDescent="0.25">
      <c r="A610" s="2">
        <v>336706</v>
      </c>
      <c r="B610" s="2" t="s">
        <v>1518</v>
      </c>
      <c r="C610" s="2" t="s">
        <v>315</v>
      </c>
      <c r="D610" s="2" t="s">
        <v>296</v>
      </c>
      <c r="E610" s="2" t="s">
        <v>77</v>
      </c>
      <c r="H610" s="2" t="s">
        <v>17</v>
      </c>
      <c r="I610" s="2" t="s">
        <v>109</v>
      </c>
      <c r="AA610" s="2" t="s">
        <v>3070</v>
      </c>
      <c r="AB610" s="2" t="s">
        <v>3070</v>
      </c>
      <c r="AC610" s="2" t="s">
        <v>3070</v>
      </c>
      <c r="AD610" s="2" t="s">
        <v>3070</v>
      </c>
      <c r="AE610" s="2" t="s">
        <v>3070</v>
      </c>
      <c r="AF610" s="2" t="s">
        <v>3070</v>
      </c>
      <c r="AG610" s="2" t="s">
        <v>3070</v>
      </c>
    </row>
    <row r="611" spans="1:33" s="2" customFormat="1" x14ac:dyDescent="0.25">
      <c r="A611" s="2">
        <v>336710</v>
      </c>
      <c r="B611" s="2" t="s">
        <v>2311</v>
      </c>
      <c r="C611" s="2" t="s">
        <v>493</v>
      </c>
      <c r="D611" s="2" t="s">
        <v>732</v>
      </c>
      <c r="E611" s="2" t="s">
        <v>77</v>
      </c>
      <c r="H611" s="2" t="s">
        <v>17</v>
      </c>
      <c r="I611" s="2" t="s">
        <v>109</v>
      </c>
      <c r="AA611" s="2" t="s">
        <v>3070</v>
      </c>
      <c r="AB611" s="2" t="s">
        <v>3070</v>
      </c>
      <c r="AC611" s="2" t="s">
        <v>3070</v>
      </c>
      <c r="AD611" s="2" t="s">
        <v>3070</v>
      </c>
      <c r="AE611" s="2" t="s">
        <v>3070</v>
      </c>
      <c r="AF611" s="2" t="s">
        <v>3070</v>
      </c>
      <c r="AG611" s="2" t="s">
        <v>3070</v>
      </c>
    </row>
    <row r="612" spans="1:33" s="2" customFormat="1" x14ac:dyDescent="0.25">
      <c r="A612" s="2">
        <v>336713</v>
      </c>
      <c r="B612" s="2" t="s">
        <v>2465</v>
      </c>
      <c r="C612" s="2" t="s">
        <v>444</v>
      </c>
      <c r="D612" s="2" t="s">
        <v>2466</v>
      </c>
      <c r="E612" s="2" t="s">
        <v>77</v>
      </c>
      <c r="F612" s="2">
        <v>35642</v>
      </c>
      <c r="G612" s="2" t="s">
        <v>2467</v>
      </c>
      <c r="H612" s="2" t="s">
        <v>17</v>
      </c>
      <c r="I612" s="2" t="s">
        <v>109</v>
      </c>
      <c r="AC612" s="2" t="s">
        <v>3070</v>
      </c>
      <c r="AD612" s="2" t="s">
        <v>3070</v>
      </c>
      <c r="AE612" s="2" t="s">
        <v>3070</v>
      </c>
      <c r="AF612" s="2" t="s">
        <v>3070</v>
      </c>
      <c r="AG612" s="2" t="s">
        <v>3070</v>
      </c>
    </row>
    <row r="613" spans="1:33" s="2" customFormat="1" x14ac:dyDescent="0.25">
      <c r="A613" s="2">
        <v>336715</v>
      </c>
      <c r="B613" s="2" t="s">
        <v>1519</v>
      </c>
      <c r="C613" s="2" t="s">
        <v>485</v>
      </c>
      <c r="D613" s="2" t="s">
        <v>765</v>
      </c>
      <c r="E613" s="2" t="s">
        <v>77</v>
      </c>
      <c r="H613" s="2" t="s">
        <v>17</v>
      </c>
      <c r="I613" s="2" t="s">
        <v>109</v>
      </c>
      <c r="AA613" s="2" t="s">
        <v>3070</v>
      </c>
      <c r="AB613" s="2" t="s">
        <v>3070</v>
      </c>
      <c r="AC613" s="2" t="s">
        <v>3070</v>
      </c>
      <c r="AD613" s="2" t="s">
        <v>3070</v>
      </c>
      <c r="AE613" s="2" t="s">
        <v>3070</v>
      </c>
      <c r="AF613" s="2" t="s">
        <v>3070</v>
      </c>
      <c r="AG613" s="2" t="s">
        <v>3070</v>
      </c>
    </row>
    <row r="614" spans="1:33" s="2" customFormat="1" x14ac:dyDescent="0.25">
      <c r="A614" s="2">
        <v>336716</v>
      </c>
      <c r="B614" s="2" t="s">
        <v>1520</v>
      </c>
      <c r="C614" s="2" t="s">
        <v>1521</v>
      </c>
      <c r="D614" s="2" t="s">
        <v>534</v>
      </c>
      <c r="E614" s="2" t="s">
        <v>77</v>
      </c>
      <c r="H614" s="2" t="s">
        <v>17</v>
      </c>
      <c r="I614" s="2" t="s">
        <v>109</v>
      </c>
      <c r="AA614" s="2" t="s">
        <v>3070</v>
      </c>
      <c r="AB614" s="2" t="s">
        <v>3070</v>
      </c>
      <c r="AC614" s="2" t="s">
        <v>3070</v>
      </c>
      <c r="AD614" s="2" t="s">
        <v>3070</v>
      </c>
      <c r="AE614" s="2" t="s">
        <v>3070</v>
      </c>
      <c r="AF614" s="2" t="s">
        <v>3070</v>
      </c>
      <c r="AG614" s="2" t="s">
        <v>3070</v>
      </c>
    </row>
    <row r="615" spans="1:33" s="2" customFormat="1" x14ac:dyDescent="0.25">
      <c r="A615" s="2">
        <v>336721</v>
      </c>
      <c r="B615" s="2" t="s">
        <v>2181</v>
      </c>
      <c r="C615" s="2" t="s">
        <v>230</v>
      </c>
      <c r="D615" s="2" t="s">
        <v>2182</v>
      </c>
      <c r="E615" s="2" t="s">
        <v>77</v>
      </c>
      <c r="H615" s="2" t="s">
        <v>17</v>
      </c>
      <c r="I615" s="2" t="s">
        <v>109</v>
      </c>
      <c r="AA615" s="2" t="s">
        <v>3070</v>
      </c>
      <c r="AB615" s="2" t="s">
        <v>3070</v>
      </c>
      <c r="AC615" s="2" t="s">
        <v>3070</v>
      </c>
      <c r="AD615" s="2" t="s">
        <v>3070</v>
      </c>
      <c r="AE615" s="2" t="s">
        <v>3070</v>
      </c>
      <c r="AF615" s="2" t="s">
        <v>3070</v>
      </c>
      <c r="AG615" s="2" t="s">
        <v>3070</v>
      </c>
    </row>
    <row r="616" spans="1:33" s="2" customFormat="1" x14ac:dyDescent="0.25">
      <c r="A616" s="2">
        <v>336722</v>
      </c>
      <c r="B616" s="2" t="s">
        <v>1522</v>
      </c>
      <c r="C616" s="2" t="s">
        <v>736</v>
      </c>
      <c r="D616" s="2" t="s">
        <v>387</v>
      </c>
      <c r="E616" s="2" t="s">
        <v>77</v>
      </c>
      <c r="H616" s="2" t="s">
        <v>17</v>
      </c>
      <c r="I616" s="2" t="s">
        <v>109</v>
      </c>
      <c r="AA616" s="2" t="s">
        <v>3070</v>
      </c>
      <c r="AB616" s="2" t="s">
        <v>3070</v>
      </c>
      <c r="AC616" s="2" t="s">
        <v>3070</v>
      </c>
      <c r="AD616" s="2" t="s">
        <v>3070</v>
      </c>
      <c r="AE616" s="2" t="s">
        <v>3070</v>
      </c>
      <c r="AF616" s="2" t="s">
        <v>3070</v>
      </c>
      <c r="AG616" s="2" t="s">
        <v>3070</v>
      </c>
    </row>
    <row r="617" spans="1:33" s="2" customFormat="1" x14ac:dyDescent="0.25">
      <c r="A617" s="2">
        <v>336738</v>
      </c>
      <c r="B617" s="2" t="s">
        <v>429</v>
      </c>
      <c r="C617" s="2" t="s">
        <v>210</v>
      </c>
      <c r="D617" s="2" t="s">
        <v>799</v>
      </c>
      <c r="E617" s="2" t="s">
        <v>77</v>
      </c>
      <c r="H617" s="2" t="s">
        <v>17</v>
      </c>
      <c r="I617" s="2" t="s">
        <v>109</v>
      </c>
      <c r="AA617" s="2" t="s">
        <v>3070</v>
      </c>
      <c r="AB617" s="2" t="s">
        <v>3070</v>
      </c>
      <c r="AC617" s="2" t="s">
        <v>3070</v>
      </c>
      <c r="AD617" s="2" t="s">
        <v>3070</v>
      </c>
      <c r="AE617" s="2" t="s">
        <v>3070</v>
      </c>
      <c r="AF617" s="2" t="s">
        <v>3070</v>
      </c>
      <c r="AG617" s="2" t="s">
        <v>3070</v>
      </c>
    </row>
    <row r="618" spans="1:33" s="2" customFormat="1" x14ac:dyDescent="0.25">
      <c r="A618" s="2">
        <v>336743</v>
      </c>
      <c r="B618" s="2" t="s">
        <v>1523</v>
      </c>
      <c r="C618" s="2" t="s">
        <v>626</v>
      </c>
      <c r="D618" s="2" t="s">
        <v>314</v>
      </c>
      <c r="E618" s="2" t="s">
        <v>77</v>
      </c>
      <c r="H618" s="2" t="s">
        <v>17</v>
      </c>
      <c r="I618" s="2" t="s">
        <v>109</v>
      </c>
      <c r="AA618" s="2" t="s">
        <v>3070</v>
      </c>
      <c r="AB618" s="2" t="s">
        <v>3070</v>
      </c>
      <c r="AC618" s="2" t="s">
        <v>3070</v>
      </c>
      <c r="AD618" s="2" t="s">
        <v>3070</v>
      </c>
      <c r="AE618" s="2" t="s">
        <v>3070</v>
      </c>
      <c r="AF618" s="2" t="s">
        <v>3070</v>
      </c>
      <c r="AG618" s="2" t="s">
        <v>3070</v>
      </c>
    </row>
    <row r="619" spans="1:33" s="2" customFormat="1" x14ac:dyDescent="0.25">
      <c r="A619" s="2">
        <v>336899</v>
      </c>
      <c r="B619" s="2" t="s">
        <v>2866</v>
      </c>
      <c r="C619" s="2" t="s">
        <v>341</v>
      </c>
      <c r="D619" s="2" t="s">
        <v>723</v>
      </c>
      <c r="E619" s="2" t="s">
        <v>78</v>
      </c>
      <c r="F619" s="2">
        <v>34818</v>
      </c>
      <c r="G619" s="2" t="s">
        <v>376</v>
      </c>
      <c r="H619" s="2" t="s">
        <v>17</v>
      </c>
      <c r="I619" s="2" t="s">
        <v>109</v>
      </c>
      <c r="J619" s="2" t="s">
        <v>1044</v>
      </c>
      <c r="L619" s="2" t="s">
        <v>31</v>
      </c>
      <c r="AE619" s="2" t="s">
        <v>3070</v>
      </c>
      <c r="AF619" s="2" t="s">
        <v>3070</v>
      </c>
      <c r="AG619" s="2" t="s">
        <v>3070</v>
      </c>
    </row>
    <row r="620" spans="1:33" s="2" customFormat="1" x14ac:dyDescent="0.25">
      <c r="A620" s="2">
        <v>336906</v>
      </c>
      <c r="B620" s="2" t="s">
        <v>2314</v>
      </c>
      <c r="C620" s="2" t="s">
        <v>213</v>
      </c>
      <c r="E620" s="2" t="s">
        <v>77</v>
      </c>
      <c r="H620" s="2" t="s">
        <v>17</v>
      </c>
      <c r="I620" s="2" t="s">
        <v>109</v>
      </c>
      <c r="AA620" s="2" t="s">
        <v>3070</v>
      </c>
      <c r="AB620" s="2" t="s">
        <v>3070</v>
      </c>
      <c r="AC620" s="2" t="s">
        <v>3070</v>
      </c>
      <c r="AD620" s="2" t="s">
        <v>3070</v>
      </c>
      <c r="AE620" s="2" t="s">
        <v>3070</v>
      </c>
      <c r="AF620" s="2" t="s">
        <v>3070</v>
      </c>
      <c r="AG620" s="2" t="s">
        <v>3070</v>
      </c>
    </row>
    <row r="621" spans="1:33" s="2" customFormat="1" x14ac:dyDescent="0.25">
      <c r="A621" s="2">
        <v>336916</v>
      </c>
      <c r="B621" s="2" t="s">
        <v>2383</v>
      </c>
      <c r="C621" s="2" t="s">
        <v>2384</v>
      </c>
      <c r="D621" s="2" t="s">
        <v>556</v>
      </c>
      <c r="E621" s="2" t="s">
        <v>77</v>
      </c>
      <c r="F621" s="2">
        <v>34880</v>
      </c>
      <c r="G621" s="2" t="s">
        <v>19</v>
      </c>
      <c r="H621" s="2" t="s">
        <v>17</v>
      </c>
      <c r="I621" s="2" t="s">
        <v>109</v>
      </c>
      <c r="AC621" s="2" t="s">
        <v>3070</v>
      </c>
      <c r="AD621" s="2" t="s">
        <v>3070</v>
      </c>
      <c r="AE621" s="2" t="s">
        <v>3070</v>
      </c>
      <c r="AF621" s="2" t="s">
        <v>3070</v>
      </c>
      <c r="AG621" s="2" t="s">
        <v>3070</v>
      </c>
    </row>
    <row r="622" spans="1:33" s="2" customFormat="1" x14ac:dyDescent="0.25">
      <c r="A622" s="2">
        <v>336954</v>
      </c>
      <c r="B622" s="2" t="s">
        <v>2247</v>
      </c>
      <c r="C622" s="2" t="s">
        <v>276</v>
      </c>
      <c r="D622" s="2" t="s">
        <v>2248</v>
      </c>
      <c r="E622" s="2" t="s">
        <v>77</v>
      </c>
      <c r="H622" s="2" t="s">
        <v>17</v>
      </c>
      <c r="I622" s="2" t="s">
        <v>109</v>
      </c>
      <c r="AA622" s="2" t="s">
        <v>3070</v>
      </c>
      <c r="AB622" s="2" t="s">
        <v>3070</v>
      </c>
      <c r="AC622" s="2" t="s">
        <v>3070</v>
      </c>
      <c r="AD622" s="2" t="s">
        <v>3070</v>
      </c>
      <c r="AE622" s="2" t="s">
        <v>3070</v>
      </c>
      <c r="AF622" s="2" t="s">
        <v>3070</v>
      </c>
      <c r="AG622" s="2" t="s">
        <v>3070</v>
      </c>
    </row>
    <row r="623" spans="1:33" s="2" customFormat="1" x14ac:dyDescent="0.25">
      <c r="A623" s="2">
        <v>336999</v>
      </c>
      <c r="B623" s="2" t="s">
        <v>2322</v>
      </c>
      <c r="C623" s="2" t="s">
        <v>213</v>
      </c>
      <c r="D623" s="2" t="s">
        <v>306</v>
      </c>
      <c r="E623" s="2" t="s">
        <v>78</v>
      </c>
      <c r="H623" s="2" t="s">
        <v>17</v>
      </c>
      <c r="I623" s="2" t="s">
        <v>109</v>
      </c>
      <c r="AA623" s="2" t="s">
        <v>3070</v>
      </c>
      <c r="AB623" s="2" t="s">
        <v>3070</v>
      </c>
      <c r="AC623" s="2" t="s">
        <v>3070</v>
      </c>
      <c r="AD623" s="2" t="s">
        <v>3070</v>
      </c>
      <c r="AE623" s="2" t="s">
        <v>3070</v>
      </c>
      <c r="AF623" s="2" t="s">
        <v>3070</v>
      </c>
      <c r="AG623" s="2" t="s">
        <v>3070</v>
      </c>
    </row>
    <row r="624" spans="1:33" s="2" customFormat="1" x14ac:dyDescent="0.25">
      <c r="A624" s="2">
        <v>337008</v>
      </c>
      <c r="B624" s="2" t="s">
        <v>2321</v>
      </c>
      <c r="C624" s="2" t="s">
        <v>671</v>
      </c>
      <c r="D624" s="2" t="s">
        <v>519</v>
      </c>
      <c r="E624" s="2" t="s">
        <v>77</v>
      </c>
      <c r="H624" s="2" t="s">
        <v>17</v>
      </c>
      <c r="I624" s="2" t="s">
        <v>109</v>
      </c>
      <c r="AA624" s="2" t="s">
        <v>3070</v>
      </c>
      <c r="AB624" s="2" t="s">
        <v>3070</v>
      </c>
      <c r="AC624" s="2" t="s">
        <v>3070</v>
      </c>
      <c r="AD624" s="2" t="s">
        <v>3070</v>
      </c>
      <c r="AE624" s="2" t="s">
        <v>3070</v>
      </c>
      <c r="AF624" s="2" t="s">
        <v>3070</v>
      </c>
      <c r="AG624" s="2" t="s">
        <v>3070</v>
      </c>
    </row>
    <row r="625" spans="1:33" s="2" customFormat="1" x14ac:dyDescent="0.25">
      <c r="A625" s="2">
        <v>337021</v>
      </c>
      <c r="B625" s="2" t="s">
        <v>2389</v>
      </c>
      <c r="C625" s="2" t="s">
        <v>230</v>
      </c>
      <c r="D625" s="2" t="s">
        <v>269</v>
      </c>
      <c r="E625" s="2" t="s">
        <v>77</v>
      </c>
      <c r="F625" s="2">
        <v>35465</v>
      </c>
      <c r="G625" s="2" t="s">
        <v>591</v>
      </c>
      <c r="H625" s="2" t="s">
        <v>17</v>
      </c>
      <c r="I625" s="2" t="s">
        <v>109</v>
      </c>
      <c r="J625" s="2" t="s">
        <v>1044</v>
      </c>
      <c r="L625" s="2" t="s">
        <v>74</v>
      </c>
      <c r="AE625" s="2" t="s">
        <v>3070</v>
      </c>
      <c r="AF625" s="2" t="s">
        <v>3070</v>
      </c>
      <c r="AG625" s="2" t="s">
        <v>3070</v>
      </c>
    </row>
    <row r="626" spans="1:33" s="2" customFormat="1" x14ac:dyDescent="0.25">
      <c r="A626" s="2">
        <v>337189</v>
      </c>
      <c r="B626" s="2" t="s">
        <v>2252</v>
      </c>
      <c r="C626" s="2" t="s">
        <v>310</v>
      </c>
      <c r="D626" s="2" t="s">
        <v>494</v>
      </c>
      <c r="E626" s="2" t="s">
        <v>77</v>
      </c>
      <c r="H626" s="2" t="s">
        <v>17</v>
      </c>
      <c r="I626" s="2" t="s">
        <v>109</v>
      </c>
      <c r="AA626" s="2" t="s">
        <v>3070</v>
      </c>
      <c r="AB626" s="2" t="s">
        <v>3070</v>
      </c>
      <c r="AC626" s="2" t="s">
        <v>3070</v>
      </c>
      <c r="AD626" s="2" t="s">
        <v>3070</v>
      </c>
      <c r="AE626" s="2" t="s">
        <v>3070</v>
      </c>
      <c r="AF626" s="2" t="s">
        <v>3070</v>
      </c>
      <c r="AG626" s="2" t="s">
        <v>3070</v>
      </c>
    </row>
    <row r="627" spans="1:33" s="2" customFormat="1" x14ac:dyDescent="0.25">
      <c r="A627" s="2">
        <v>337193</v>
      </c>
      <c r="B627" s="2" t="s">
        <v>2372</v>
      </c>
      <c r="C627" s="2" t="s">
        <v>308</v>
      </c>
      <c r="D627" s="2" t="s">
        <v>391</v>
      </c>
      <c r="E627" s="2" t="s">
        <v>77</v>
      </c>
      <c r="F627" s="2">
        <v>32180</v>
      </c>
      <c r="G627" s="2" t="s">
        <v>19</v>
      </c>
      <c r="H627" s="2" t="s">
        <v>17</v>
      </c>
      <c r="I627" s="2" t="s">
        <v>109</v>
      </c>
      <c r="J627" s="2" t="s">
        <v>1044</v>
      </c>
      <c r="L627" s="2" t="s">
        <v>19</v>
      </c>
      <c r="AE627" s="2" t="s">
        <v>3070</v>
      </c>
      <c r="AF627" s="2" t="s">
        <v>3070</v>
      </c>
      <c r="AG627" s="2" t="s">
        <v>3070</v>
      </c>
    </row>
    <row r="628" spans="1:33" s="2" customFormat="1" x14ac:dyDescent="0.25">
      <c r="A628" s="2">
        <v>337199</v>
      </c>
      <c r="B628" s="2" t="s">
        <v>2253</v>
      </c>
      <c r="C628" s="2" t="s">
        <v>246</v>
      </c>
      <c r="D628" s="2" t="s">
        <v>2254</v>
      </c>
      <c r="E628" s="2" t="s">
        <v>77</v>
      </c>
      <c r="F628" s="2">
        <v>35432</v>
      </c>
      <c r="G628" s="2" t="s">
        <v>2255</v>
      </c>
      <c r="H628" s="2" t="s">
        <v>17</v>
      </c>
      <c r="I628" s="2" t="s">
        <v>109</v>
      </c>
      <c r="AC628" s="2" t="s">
        <v>3070</v>
      </c>
      <c r="AD628" s="2" t="s">
        <v>3070</v>
      </c>
      <c r="AE628" s="2" t="s">
        <v>3070</v>
      </c>
      <c r="AF628" s="2" t="s">
        <v>3070</v>
      </c>
      <c r="AG628" s="2" t="s">
        <v>3070</v>
      </c>
    </row>
    <row r="629" spans="1:33" s="2" customFormat="1" x14ac:dyDescent="0.25">
      <c r="A629" s="2">
        <v>337225</v>
      </c>
      <c r="B629" s="2" t="s">
        <v>1524</v>
      </c>
      <c r="C629" s="2" t="s">
        <v>318</v>
      </c>
      <c r="D629" s="2" t="s">
        <v>391</v>
      </c>
      <c r="E629" s="2" t="s">
        <v>77</v>
      </c>
      <c r="H629" s="2" t="s">
        <v>17</v>
      </c>
      <c r="I629" s="2" t="s">
        <v>109</v>
      </c>
      <c r="AA629" s="2" t="s">
        <v>3070</v>
      </c>
      <c r="AB629" s="2" t="s">
        <v>3070</v>
      </c>
      <c r="AC629" s="2" t="s">
        <v>3070</v>
      </c>
      <c r="AD629" s="2" t="s">
        <v>3070</v>
      </c>
      <c r="AE629" s="2" t="s">
        <v>3070</v>
      </c>
      <c r="AF629" s="2" t="s">
        <v>3070</v>
      </c>
      <c r="AG629" s="2" t="s">
        <v>3070</v>
      </c>
    </row>
    <row r="630" spans="1:33" s="2" customFormat="1" x14ac:dyDescent="0.25">
      <c r="A630" s="2">
        <v>337227</v>
      </c>
      <c r="B630" s="2" t="s">
        <v>1525</v>
      </c>
      <c r="C630" s="2" t="s">
        <v>230</v>
      </c>
      <c r="D630" s="2" t="s">
        <v>464</v>
      </c>
      <c r="E630" s="2" t="s">
        <v>77</v>
      </c>
      <c r="H630" s="2" t="s">
        <v>17</v>
      </c>
      <c r="I630" s="2" t="s">
        <v>109</v>
      </c>
      <c r="AA630" s="2" t="s">
        <v>3070</v>
      </c>
      <c r="AB630" s="2" t="s">
        <v>3070</v>
      </c>
      <c r="AC630" s="2" t="s">
        <v>3070</v>
      </c>
      <c r="AD630" s="2" t="s">
        <v>3070</v>
      </c>
      <c r="AE630" s="2" t="s">
        <v>3070</v>
      </c>
      <c r="AF630" s="2" t="s">
        <v>3070</v>
      </c>
      <c r="AG630" s="2" t="s">
        <v>3070</v>
      </c>
    </row>
    <row r="631" spans="1:33" s="2" customFormat="1" x14ac:dyDescent="0.25">
      <c r="A631" s="2">
        <v>337229</v>
      </c>
      <c r="B631" s="2" t="s">
        <v>1526</v>
      </c>
      <c r="C631" s="2" t="s">
        <v>230</v>
      </c>
      <c r="D631" s="2" t="s">
        <v>277</v>
      </c>
      <c r="E631" s="2" t="s">
        <v>78</v>
      </c>
      <c r="H631" s="2" t="s">
        <v>17</v>
      </c>
      <c r="I631" s="2" t="s">
        <v>109</v>
      </c>
      <c r="AA631" s="2" t="s">
        <v>3070</v>
      </c>
      <c r="AB631" s="2" t="s">
        <v>3070</v>
      </c>
      <c r="AC631" s="2" t="s">
        <v>3070</v>
      </c>
      <c r="AD631" s="2" t="s">
        <v>3070</v>
      </c>
      <c r="AE631" s="2" t="s">
        <v>3070</v>
      </c>
      <c r="AF631" s="2" t="s">
        <v>3070</v>
      </c>
      <c r="AG631" s="2" t="s">
        <v>3070</v>
      </c>
    </row>
    <row r="632" spans="1:33" s="2" customFormat="1" x14ac:dyDescent="0.25">
      <c r="A632" s="2">
        <v>337230</v>
      </c>
      <c r="B632" s="2" t="s">
        <v>1527</v>
      </c>
      <c r="C632" s="2" t="s">
        <v>390</v>
      </c>
      <c r="D632" s="2" t="s">
        <v>1528</v>
      </c>
      <c r="E632" s="2" t="s">
        <v>78</v>
      </c>
      <c r="H632" s="2" t="s">
        <v>17</v>
      </c>
      <c r="I632" s="2" t="s">
        <v>109</v>
      </c>
      <c r="AA632" s="2" t="s">
        <v>3070</v>
      </c>
      <c r="AB632" s="2" t="s">
        <v>3070</v>
      </c>
      <c r="AC632" s="2" t="s">
        <v>3070</v>
      </c>
      <c r="AD632" s="2" t="s">
        <v>3070</v>
      </c>
      <c r="AE632" s="2" t="s">
        <v>3070</v>
      </c>
      <c r="AF632" s="2" t="s">
        <v>3070</v>
      </c>
      <c r="AG632" s="2" t="s">
        <v>3070</v>
      </c>
    </row>
    <row r="633" spans="1:33" s="2" customFormat="1" x14ac:dyDescent="0.25">
      <c r="A633" s="2">
        <v>337232</v>
      </c>
      <c r="B633" s="2" t="s">
        <v>2602</v>
      </c>
      <c r="C633" s="2" t="s">
        <v>568</v>
      </c>
      <c r="D633" s="2" t="s">
        <v>495</v>
      </c>
      <c r="E633" s="2" t="s">
        <v>78</v>
      </c>
      <c r="F633" s="2">
        <v>26853</v>
      </c>
      <c r="G633" s="2" t="s">
        <v>437</v>
      </c>
      <c r="H633" s="2" t="s">
        <v>17</v>
      </c>
      <c r="I633" s="2" t="s">
        <v>109</v>
      </c>
      <c r="J633" s="2" t="s">
        <v>1044</v>
      </c>
      <c r="L633" s="2" t="s">
        <v>31</v>
      </c>
      <c r="AF633" s="2" t="s">
        <v>3070</v>
      </c>
      <c r="AG633" s="2" t="s">
        <v>3070</v>
      </c>
    </row>
    <row r="634" spans="1:33" s="2" customFormat="1" x14ac:dyDescent="0.25">
      <c r="A634" s="2">
        <v>337234</v>
      </c>
      <c r="B634" s="2" t="s">
        <v>1529</v>
      </c>
      <c r="C634" s="2" t="s">
        <v>271</v>
      </c>
      <c r="D634" s="2" t="s">
        <v>569</v>
      </c>
      <c r="E634" s="2" t="s">
        <v>77</v>
      </c>
      <c r="H634" s="2" t="s">
        <v>17</v>
      </c>
      <c r="I634" s="2" t="s">
        <v>109</v>
      </c>
      <c r="AA634" s="2" t="s">
        <v>3070</v>
      </c>
      <c r="AB634" s="2" t="s">
        <v>3070</v>
      </c>
      <c r="AC634" s="2" t="s">
        <v>3070</v>
      </c>
      <c r="AD634" s="2" t="s">
        <v>3070</v>
      </c>
      <c r="AE634" s="2" t="s">
        <v>3070</v>
      </c>
      <c r="AF634" s="2" t="s">
        <v>3070</v>
      </c>
      <c r="AG634" s="2" t="s">
        <v>3070</v>
      </c>
    </row>
    <row r="635" spans="1:33" s="2" customFormat="1" x14ac:dyDescent="0.25">
      <c r="A635" s="2">
        <v>337237</v>
      </c>
      <c r="B635" s="2" t="s">
        <v>1530</v>
      </c>
      <c r="C635" s="2" t="s">
        <v>313</v>
      </c>
      <c r="D635" s="2" t="s">
        <v>1531</v>
      </c>
      <c r="E635" s="2" t="s">
        <v>77</v>
      </c>
      <c r="H635" s="2" t="s">
        <v>17</v>
      </c>
      <c r="I635" s="2" t="s">
        <v>109</v>
      </c>
      <c r="AA635" s="2" t="s">
        <v>3070</v>
      </c>
      <c r="AB635" s="2" t="s">
        <v>3070</v>
      </c>
      <c r="AC635" s="2" t="s">
        <v>3070</v>
      </c>
      <c r="AD635" s="2" t="s">
        <v>3070</v>
      </c>
      <c r="AE635" s="2" t="s">
        <v>3070</v>
      </c>
      <c r="AF635" s="2" t="s">
        <v>3070</v>
      </c>
      <c r="AG635" s="2" t="s">
        <v>3070</v>
      </c>
    </row>
    <row r="636" spans="1:33" s="2" customFormat="1" x14ac:dyDescent="0.25">
      <c r="A636" s="2">
        <v>337238</v>
      </c>
      <c r="B636" s="2" t="s">
        <v>1535</v>
      </c>
      <c r="C636" s="2" t="s">
        <v>230</v>
      </c>
      <c r="D636" s="2" t="s">
        <v>495</v>
      </c>
      <c r="E636" s="2" t="s">
        <v>77</v>
      </c>
      <c r="H636" s="2" t="s">
        <v>17</v>
      </c>
      <c r="I636" s="2" t="s">
        <v>109</v>
      </c>
      <c r="AA636" s="2" t="s">
        <v>3070</v>
      </c>
      <c r="AB636" s="2" t="s">
        <v>3070</v>
      </c>
      <c r="AC636" s="2" t="s">
        <v>3070</v>
      </c>
      <c r="AD636" s="2" t="s">
        <v>3070</v>
      </c>
      <c r="AE636" s="2" t="s">
        <v>3070</v>
      </c>
      <c r="AF636" s="2" t="s">
        <v>3070</v>
      </c>
      <c r="AG636" s="2" t="s">
        <v>3070</v>
      </c>
    </row>
    <row r="637" spans="1:33" s="2" customFormat="1" x14ac:dyDescent="0.25">
      <c r="A637" s="2">
        <v>337239</v>
      </c>
      <c r="B637" s="2" t="s">
        <v>843</v>
      </c>
      <c r="C637" s="2" t="s">
        <v>230</v>
      </c>
      <c r="D637" s="2" t="s">
        <v>222</v>
      </c>
      <c r="E637" s="2" t="s">
        <v>77</v>
      </c>
      <c r="H637" s="2" t="s">
        <v>17</v>
      </c>
      <c r="I637" s="2" t="s">
        <v>109</v>
      </c>
      <c r="AA637" s="2" t="s">
        <v>3070</v>
      </c>
      <c r="AB637" s="2" t="s">
        <v>3070</v>
      </c>
      <c r="AC637" s="2" t="s">
        <v>3070</v>
      </c>
      <c r="AD637" s="2" t="s">
        <v>3070</v>
      </c>
      <c r="AE637" s="2" t="s">
        <v>3070</v>
      </c>
      <c r="AF637" s="2" t="s">
        <v>3070</v>
      </c>
      <c r="AG637" s="2" t="s">
        <v>3070</v>
      </c>
    </row>
    <row r="638" spans="1:33" s="2" customFormat="1" x14ac:dyDescent="0.25">
      <c r="A638" s="2">
        <v>337241</v>
      </c>
      <c r="B638" s="2" t="s">
        <v>1532</v>
      </c>
      <c r="C638" s="2" t="s">
        <v>852</v>
      </c>
      <c r="D638" s="2" t="s">
        <v>1396</v>
      </c>
      <c r="E638" s="2" t="s">
        <v>78</v>
      </c>
      <c r="H638" s="2" t="s">
        <v>17</v>
      </c>
      <c r="I638" s="2" t="s">
        <v>109</v>
      </c>
      <c r="AA638" s="2" t="s">
        <v>3070</v>
      </c>
      <c r="AB638" s="2" t="s">
        <v>3070</v>
      </c>
      <c r="AC638" s="2" t="s">
        <v>3070</v>
      </c>
      <c r="AD638" s="2" t="s">
        <v>3070</v>
      </c>
      <c r="AE638" s="2" t="s">
        <v>3070</v>
      </c>
      <c r="AF638" s="2" t="s">
        <v>3070</v>
      </c>
      <c r="AG638" s="2" t="s">
        <v>3070</v>
      </c>
    </row>
    <row r="639" spans="1:33" s="2" customFormat="1" x14ac:dyDescent="0.25">
      <c r="A639" s="2">
        <v>337248</v>
      </c>
      <c r="B639" s="2" t="s">
        <v>1868</v>
      </c>
      <c r="C639" s="2" t="s">
        <v>395</v>
      </c>
      <c r="D639" s="2" t="s">
        <v>499</v>
      </c>
      <c r="E639" s="2" t="s">
        <v>78</v>
      </c>
      <c r="H639" s="2" t="s">
        <v>17</v>
      </c>
      <c r="I639" s="2" t="s">
        <v>109</v>
      </c>
      <c r="AA639" s="2" t="s">
        <v>3070</v>
      </c>
      <c r="AB639" s="2" t="s">
        <v>3070</v>
      </c>
      <c r="AC639" s="2" t="s">
        <v>3070</v>
      </c>
      <c r="AD639" s="2" t="s">
        <v>3070</v>
      </c>
      <c r="AE639" s="2" t="s">
        <v>3070</v>
      </c>
      <c r="AF639" s="2" t="s">
        <v>3070</v>
      </c>
      <c r="AG639" s="2" t="s">
        <v>3070</v>
      </c>
    </row>
    <row r="640" spans="1:33" s="2" customFormat="1" x14ac:dyDescent="0.25">
      <c r="A640" s="2">
        <v>337251</v>
      </c>
      <c r="B640" s="2" t="s">
        <v>1869</v>
      </c>
      <c r="C640" s="2" t="s">
        <v>217</v>
      </c>
      <c r="D640" s="2" t="s">
        <v>1870</v>
      </c>
      <c r="E640" s="2" t="s">
        <v>77</v>
      </c>
      <c r="F640" s="2">
        <v>35445</v>
      </c>
      <c r="G640" s="2" t="s">
        <v>925</v>
      </c>
      <c r="H640" s="2" t="s">
        <v>17</v>
      </c>
      <c r="I640" s="2" t="s">
        <v>109</v>
      </c>
      <c r="AB640" s="2" t="s">
        <v>3070</v>
      </c>
      <c r="AC640" s="2" t="s">
        <v>3070</v>
      </c>
      <c r="AD640" s="2" t="s">
        <v>3070</v>
      </c>
      <c r="AE640" s="2" t="s">
        <v>3070</v>
      </c>
      <c r="AF640" s="2" t="s">
        <v>3070</v>
      </c>
      <c r="AG640" s="2" t="s">
        <v>3070</v>
      </c>
    </row>
    <row r="641" spans="1:33" s="2" customFormat="1" x14ac:dyDescent="0.25">
      <c r="A641" s="2">
        <v>337255</v>
      </c>
      <c r="B641" s="2" t="s">
        <v>1533</v>
      </c>
      <c r="C641" s="2" t="s">
        <v>230</v>
      </c>
      <c r="D641" s="2" t="s">
        <v>777</v>
      </c>
      <c r="E641" s="2" t="s">
        <v>77</v>
      </c>
      <c r="H641" s="2" t="s">
        <v>17</v>
      </c>
      <c r="I641" s="2" t="s">
        <v>109</v>
      </c>
      <c r="AA641" s="2" t="s">
        <v>3070</v>
      </c>
      <c r="AB641" s="2" t="s">
        <v>3070</v>
      </c>
      <c r="AC641" s="2" t="s">
        <v>3070</v>
      </c>
      <c r="AD641" s="2" t="s">
        <v>3070</v>
      </c>
      <c r="AE641" s="2" t="s">
        <v>3070</v>
      </c>
      <c r="AF641" s="2" t="s">
        <v>3070</v>
      </c>
      <c r="AG641" s="2" t="s">
        <v>3070</v>
      </c>
    </row>
    <row r="642" spans="1:33" s="2" customFormat="1" x14ac:dyDescent="0.25">
      <c r="A642" s="2">
        <v>337264</v>
      </c>
      <c r="B642" s="2" t="s">
        <v>2304</v>
      </c>
      <c r="C642" s="2" t="s">
        <v>349</v>
      </c>
      <c r="D642" s="2" t="s">
        <v>222</v>
      </c>
      <c r="E642" s="2" t="s">
        <v>77</v>
      </c>
      <c r="F642" s="2">
        <v>32638</v>
      </c>
      <c r="G642" s="2" t="s">
        <v>937</v>
      </c>
      <c r="H642" s="2" t="s">
        <v>17</v>
      </c>
      <c r="I642" s="2" t="s">
        <v>109</v>
      </c>
      <c r="J642" s="2" t="s">
        <v>1044</v>
      </c>
      <c r="L642" s="2" t="s">
        <v>31</v>
      </c>
      <c r="AF642" s="2" t="s">
        <v>3070</v>
      </c>
      <c r="AG642" s="2" t="s">
        <v>3070</v>
      </c>
    </row>
    <row r="643" spans="1:33" s="2" customFormat="1" x14ac:dyDescent="0.25">
      <c r="A643" s="2">
        <v>337283</v>
      </c>
      <c r="B643" s="2" t="s">
        <v>1534</v>
      </c>
      <c r="C643" s="2" t="s">
        <v>230</v>
      </c>
      <c r="D643" s="2" t="s">
        <v>306</v>
      </c>
      <c r="E643" s="2" t="s">
        <v>77</v>
      </c>
      <c r="H643" s="2" t="s">
        <v>17</v>
      </c>
      <c r="I643" s="2" t="s">
        <v>109</v>
      </c>
      <c r="AA643" s="2" t="s">
        <v>3070</v>
      </c>
      <c r="AB643" s="2" t="s">
        <v>3070</v>
      </c>
      <c r="AC643" s="2" t="s">
        <v>3070</v>
      </c>
      <c r="AD643" s="2" t="s">
        <v>3070</v>
      </c>
      <c r="AE643" s="2" t="s">
        <v>3070</v>
      </c>
      <c r="AF643" s="2" t="s">
        <v>3070</v>
      </c>
      <c r="AG643" s="2" t="s">
        <v>3070</v>
      </c>
    </row>
    <row r="644" spans="1:33" s="2" customFormat="1" x14ac:dyDescent="0.25">
      <c r="A644" s="2">
        <v>337294</v>
      </c>
      <c r="B644" s="2" t="s">
        <v>1536</v>
      </c>
      <c r="C644" s="2" t="s">
        <v>699</v>
      </c>
      <c r="D644" s="2" t="s">
        <v>233</v>
      </c>
      <c r="E644" s="2" t="s">
        <v>78</v>
      </c>
      <c r="H644" s="2" t="s">
        <v>17</v>
      </c>
      <c r="I644" s="2" t="s">
        <v>109</v>
      </c>
      <c r="AB644" s="2" t="s">
        <v>3070</v>
      </c>
      <c r="AC644" s="2" t="s">
        <v>3070</v>
      </c>
      <c r="AD644" s="2" t="s">
        <v>3070</v>
      </c>
      <c r="AE644" s="2" t="s">
        <v>3070</v>
      </c>
      <c r="AF644" s="2" t="s">
        <v>3070</v>
      </c>
      <c r="AG644" s="2" t="s">
        <v>3070</v>
      </c>
    </row>
    <row r="645" spans="1:33" s="2" customFormat="1" x14ac:dyDescent="0.25">
      <c r="A645" s="2">
        <v>337315</v>
      </c>
      <c r="B645" s="2" t="s">
        <v>1560</v>
      </c>
      <c r="C645" s="2" t="s">
        <v>689</v>
      </c>
      <c r="D645" s="2" t="s">
        <v>362</v>
      </c>
      <c r="E645" s="2" t="s">
        <v>77</v>
      </c>
      <c r="H645" s="2" t="s">
        <v>17</v>
      </c>
      <c r="I645" s="2" t="s">
        <v>109</v>
      </c>
      <c r="AA645" s="2" t="s">
        <v>3070</v>
      </c>
      <c r="AB645" s="2" t="s">
        <v>3070</v>
      </c>
      <c r="AC645" s="2" t="s">
        <v>3070</v>
      </c>
      <c r="AD645" s="2" t="s">
        <v>3070</v>
      </c>
      <c r="AE645" s="2" t="s">
        <v>3070</v>
      </c>
      <c r="AF645" s="2" t="s">
        <v>3070</v>
      </c>
      <c r="AG645" s="2" t="s">
        <v>3070</v>
      </c>
    </row>
    <row r="646" spans="1:33" s="2" customFormat="1" x14ac:dyDescent="0.25">
      <c r="A646" s="2">
        <v>337316</v>
      </c>
      <c r="B646" s="2" t="s">
        <v>1561</v>
      </c>
      <c r="C646" s="2" t="s">
        <v>230</v>
      </c>
      <c r="D646" s="2" t="s">
        <v>273</v>
      </c>
      <c r="E646" s="2" t="s">
        <v>77</v>
      </c>
      <c r="H646" s="2" t="s">
        <v>17</v>
      </c>
      <c r="I646" s="2" t="s">
        <v>109</v>
      </c>
      <c r="AA646" s="2" t="s">
        <v>3070</v>
      </c>
      <c r="AB646" s="2" t="s">
        <v>3070</v>
      </c>
      <c r="AC646" s="2" t="s">
        <v>3070</v>
      </c>
      <c r="AD646" s="2" t="s">
        <v>3070</v>
      </c>
      <c r="AE646" s="2" t="s">
        <v>3070</v>
      </c>
      <c r="AF646" s="2" t="s">
        <v>3070</v>
      </c>
      <c r="AG646" s="2" t="s">
        <v>3070</v>
      </c>
    </row>
    <row r="647" spans="1:33" s="2" customFormat="1" x14ac:dyDescent="0.25">
      <c r="A647" s="2">
        <v>337317</v>
      </c>
      <c r="B647" s="2" t="s">
        <v>2439</v>
      </c>
      <c r="C647" s="2" t="s">
        <v>2440</v>
      </c>
      <c r="D647" s="2" t="s">
        <v>2441</v>
      </c>
      <c r="E647" s="2" t="s">
        <v>77</v>
      </c>
      <c r="F647" s="2">
        <v>33607</v>
      </c>
      <c r="G647" s="2" t="s">
        <v>2442</v>
      </c>
      <c r="H647" s="2" t="s">
        <v>17</v>
      </c>
      <c r="I647" s="2" t="s">
        <v>109</v>
      </c>
      <c r="AB647" s="2" t="s">
        <v>3070</v>
      </c>
      <c r="AC647" s="2" t="s">
        <v>3070</v>
      </c>
      <c r="AD647" s="2" t="s">
        <v>3070</v>
      </c>
      <c r="AE647" s="2" t="s">
        <v>3070</v>
      </c>
      <c r="AF647" s="2" t="s">
        <v>3070</v>
      </c>
      <c r="AG647" s="2" t="s">
        <v>3070</v>
      </c>
    </row>
    <row r="648" spans="1:33" s="2" customFormat="1" x14ac:dyDescent="0.25">
      <c r="A648" s="2">
        <v>337321</v>
      </c>
      <c r="B648" s="2" t="s">
        <v>1562</v>
      </c>
      <c r="C648" s="2" t="s">
        <v>683</v>
      </c>
      <c r="D648" s="2" t="s">
        <v>280</v>
      </c>
      <c r="E648" s="2" t="s">
        <v>77</v>
      </c>
      <c r="F648" s="2">
        <v>34705</v>
      </c>
      <c r="G648" s="2" t="s">
        <v>1541</v>
      </c>
      <c r="H648" s="2" t="s">
        <v>17</v>
      </c>
      <c r="I648" s="2" t="s">
        <v>109</v>
      </c>
      <c r="J648" s="2" t="s">
        <v>1044</v>
      </c>
      <c r="L648" s="2" t="s">
        <v>68</v>
      </c>
      <c r="AE648" s="2" t="s">
        <v>3070</v>
      </c>
      <c r="AF648" s="2" t="s">
        <v>3070</v>
      </c>
      <c r="AG648" s="2" t="s">
        <v>3070</v>
      </c>
    </row>
    <row r="649" spans="1:33" s="2" customFormat="1" x14ac:dyDescent="0.25">
      <c r="A649" s="2">
        <v>337326</v>
      </c>
      <c r="B649" s="2" t="s">
        <v>1563</v>
      </c>
      <c r="C649" s="2" t="s">
        <v>955</v>
      </c>
      <c r="D649" s="2" t="s">
        <v>393</v>
      </c>
      <c r="E649" s="2" t="s">
        <v>77</v>
      </c>
      <c r="H649" s="2" t="s">
        <v>17</v>
      </c>
      <c r="I649" s="2" t="s">
        <v>109</v>
      </c>
      <c r="AA649" s="2" t="s">
        <v>3070</v>
      </c>
      <c r="AB649" s="2" t="s">
        <v>3070</v>
      </c>
      <c r="AC649" s="2" t="s">
        <v>3070</v>
      </c>
      <c r="AD649" s="2" t="s">
        <v>3070</v>
      </c>
      <c r="AE649" s="2" t="s">
        <v>3070</v>
      </c>
      <c r="AF649" s="2" t="s">
        <v>3070</v>
      </c>
      <c r="AG649" s="2" t="s">
        <v>3070</v>
      </c>
    </row>
    <row r="650" spans="1:33" s="2" customFormat="1" x14ac:dyDescent="0.25">
      <c r="A650" s="2">
        <v>337329</v>
      </c>
      <c r="B650" s="2" t="s">
        <v>2114</v>
      </c>
      <c r="C650" s="2" t="s">
        <v>480</v>
      </c>
      <c r="D650" s="2" t="s">
        <v>935</v>
      </c>
      <c r="E650" s="2" t="s">
        <v>77</v>
      </c>
      <c r="H650" s="2" t="s">
        <v>17</v>
      </c>
      <c r="I650" s="2" t="s">
        <v>109</v>
      </c>
      <c r="AA650" s="2" t="s">
        <v>3070</v>
      </c>
      <c r="AB650" s="2" t="s">
        <v>3070</v>
      </c>
      <c r="AC650" s="2" t="s">
        <v>3070</v>
      </c>
      <c r="AD650" s="2" t="s">
        <v>3070</v>
      </c>
      <c r="AE650" s="2" t="s">
        <v>3070</v>
      </c>
      <c r="AF650" s="2" t="s">
        <v>3070</v>
      </c>
      <c r="AG650" s="2" t="s">
        <v>3070</v>
      </c>
    </row>
    <row r="651" spans="1:33" s="2" customFormat="1" x14ac:dyDescent="0.25">
      <c r="A651" s="2">
        <v>337331</v>
      </c>
      <c r="B651" s="2" t="s">
        <v>1564</v>
      </c>
      <c r="C651" s="2" t="s">
        <v>478</v>
      </c>
      <c r="D651" s="2" t="s">
        <v>450</v>
      </c>
      <c r="E651" s="2" t="s">
        <v>77</v>
      </c>
      <c r="H651" s="2" t="s">
        <v>20</v>
      </c>
      <c r="I651" s="2" t="s">
        <v>109</v>
      </c>
      <c r="AD651" s="2" t="s">
        <v>3070</v>
      </c>
      <c r="AE651" s="2" t="s">
        <v>3070</v>
      </c>
      <c r="AF651" s="2" t="s">
        <v>3070</v>
      </c>
      <c r="AG651" s="2" t="s">
        <v>3070</v>
      </c>
    </row>
    <row r="652" spans="1:33" s="2" customFormat="1" x14ac:dyDescent="0.25">
      <c r="A652" s="2">
        <v>337333</v>
      </c>
      <c r="B652" s="2" t="s">
        <v>1565</v>
      </c>
      <c r="C652" s="2" t="s">
        <v>246</v>
      </c>
      <c r="D652" s="2" t="s">
        <v>546</v>
      </c>
      <c r="E652" s="2" t="s">
        <v>77</v>
      </c>
      <c r="H652" s="2" t="s">
        <v>17</v>
      </c>
      <c r="I652" s="2" t="s">
        <v>109</v>
      </c>
      <c r="AA652" s="2" t="s">
        <v>3070</v>
      </c>
      <c r="AB652" s="2" t="s">
        <v>3070</v>
      </c>
      <c r="AC652" s="2" t="s">
        <v>3070</v>
      </c>
      <c r="AD652" s="2" t="s">
        <v>3070</v>
      </c>
      <c r="AE652" s="2" t="s">
        <v>3070</v>
      </c>
      <c r="AF652" s="2" t="s">
        <v>3070</v>
      </c>
      <c r="AG652" s="2" t="s">
        <v>3070</v>
      </c>
    </row>
    <row r="653" spans="1:33" s="2" customFormat="1" x14ac:dyDescent="0.25">
      <c r="A653" s="2">
        <v>337340</v>
      </c>
      <c r="B653" s="2" t="s">
        <v>1566</v>
      </c>
      <c r="C653" s="2" t="s">
        <v>524</v>
      </c>
      <c r="D653" s="2" t="s">
        <v>290</v>
      </c>
      <c r="E653" s="2" t="s">
        <v>77</v>
      </c>
      <c r="H653" s="2" t="s">
        <v>17</v>
      </c>
      <c r="I653" s="2" t="s">
        <v>109</v>
      </c>
      <c r="AA653" s="2" t="s">
        <v>3070</v>
      </c>
      <c r="AB653" s="2" t="s">
        <v>3070</v>
      </c>
      <c r="AC653" s="2" t="s">
        <v>3070</v>
      </c>
      <c r="AD653" s="2" t="s">
        <v>3070</v>
      </c>
      <c r="AE653" s="2" t="s">
        <v>3070</v>
      </c>
      <c r="AF653" s="2" t="s">
        <v>3070</v>
      </c>
      <c r="AG653" s="2" t="s">
        <v>3070</v>
      </c>
    </row>
    <row r="654" spans="1:33" s="2" customFormat="1" x14ac:dyDescent="0.25">
      <c r="A654" s="2">
        <v>337341</v>
      </c>
      <c r="B654" s="2" t="s">
        <v>2343</v>
      </c>
      <c r="C654" s="2" t="s">
        <v>553</v>
      </c>
      <c r="D654" s="2" t="s">
        <v>881</v>
      </c>
      <c r="E654" s="2" t="s">
        <v>78</v>
      </c>
      <c r="F654" s="2">
        <v>35862</v>
      </c>
      <c r="G654" s="2" t="s">
        <v>19</v>
      </c>
      <c r="H654" s="2" t="s">
        <v>17</v>
      </c>
      <c r="I654" s="2" t="s">
        <v>109</v>
      </c>
      <c r="AB654" s="2" t="s">
        <v>3070</v>
      </c>
      <c r="AC654" s="2" t="s">
        <v>3070</v>
      </c>
      <c r="AD654" s="2" t="s">
        <v>3070</v>
      </c>
      <c r="AE654" s="2" t="s">
        <v>3070</v>
      </c>
      <c r="AF654" s="2" t="s">
        <v>3070</v>
      </c>
      <c r="AG654" s="2" t="s">
        <v>3070</v>
      </c>
    </row>
    <row r="655" spans="1:33" s="2" customFormat="1" x14ac:dyDescent="0.25">
      <c r="A655" s="2">
        <v>337342</v>
      </c>
      <c r="B655" s="2" t="s">
        <v>1567</v>
      </c>
      <c r="C655" s="2" t="s">
        <v>315</v>
      </c>
      <c r="D655" s="2" t="s">
        <v>307</v>
      </c>
      <c r="E655" s="2" t="s">
        <v>77</v>
      </c>
      <c r="H655" s="2" t="s">
        <v>17</v>
      </c>
      <c r="I655" s="2" t="s">
        <v>109</v>
      </c>
      <c r="AA655" s="2" t="s">
        <v>3070</v>
      </c>
      <c r="AB655" s="2" t="s">
        <v>3070</v>
      </c>
      <c r="AC655" s="2" t="s">
        <v>3070</v>
      </c>
      <c r="AD655" s="2" t="s">
        <v>3070</v>
      </c>
      <c r="AE655" s="2" t="s">
        <v>3070</v>
      </c>
      <c r="AF655" s="2" t="s">
        <v>3070</v>
      </c>
      <c r="AG655" s="2" t="s">
        <v>3070</v>
      </c>
    </row>
    <row r="656" spans="1:33" s="2" customFormat="1" x14ac:dyDescent="0.25">
      <c r="A656" s="2">
        <v>337345</v>
      </c>
      <c r="B656" s="2" t="s">
        <v>2456</v>
      </c>
      <c r="C656" s="2" t="s">
        <v>246</v>
      </c>
      <c r="D656" s="2" t="s">
        <v>2457</v>
      </c>
      <c r="E656" s="2" t="s">
        <v>77</v>
      </c>
      <c r="F656" s="2">
        <v>33243</v>
      </c>
      <c r="G656" s="2" t="s">
        <v>2458</v>
      </c>
      <c r="H656" s="2" t="s">
        <v>17</v>
      </c>
      <c r="I656" s="2" t="s">
        <v>109</v>
      </c>
      <c r="AB656" s="2" t="s">
        <v>3070</v>
      </c>
      <c r="AC656" s="2" t="s">
        <v>3070</v>
      </c>
      <c r="AD656" s="2" t="s">
        <v>3070</v>
      </c>
      <c r="AE656" s="2" t="s">
        <v>3070</v>
      </c>
      <c r="AF656" s="2" t="s">
        <v>3070</v>
      </c>
      <c r="AG656" s="2" t="s">
        <v>3070</v>
      </c>
    </row>
    <row r="657" spans="1:33" s="2" customFormat="1" x14ac:dyDescent="0.25">
      <c r="A657" s="2">
        <v>337347</v>
      </c>
      <c r="B657" s="2" t="s">
        <v>2340</v>
      </c>
      <c r="C657" s="2" t="s">
        <v>310</v>
      </c>
      <c r="D657" s="2" t="s">
        <v>534</v>
      </c>
      <c r="E657" s="2" t="s">
        <v>77</v>
      </c>
      <c r="H657" s="2" t="s">
        <v>17</v>
      </c>
      <c r="I657" s="2" t="s">
        <v>109</v>
      </c>
      <c r="AA657" s="2" t="s">
        <v>3070</v>
      </c>
      <c r="AB657" s="2" t="s">
        <v>3070</v>
      </c>
      <c r="AC657" s="2" t="s">
        <v>3070</v>
      </c>
      <c r="AD657" s="2" t="s">
        <v>3070</v>
      </c>
      <c r="AE657" s="2" t="s">
        <v>3070</v>
      </c>
      <c r="AF657" s="2" t="s">
        <v>3070</v>
      </c>
      <c r="AG657" s="2" t="s">
        <v>3070</v>
      </c>
    </row>
    <row r="658" spans="1:33" s="2" customFormat="1" x14ac:dyDescent="0.25">
      <c r="A658" s="2">
        <v>337350</v>
      </c>
      <c r="B658" s="2" t="s">
        <v>1568</v>
      </c>
      <c r="C658" s="2" t="s">
        <v>931</v>
      </c>
      <c r="D658" s="2" t="s">
        <v>450</v>
      </c>
      <c r="E658" s="2" t="s">
        <v>77</v>
      </c>
      <c r="H658" s="2" t="s">
        <v>17</v>
      </c>
      <c r="I658" s="2" t="s">
        <v>109</v>
      </c>
      <c r="AA658" s="2" t="s">
        <v>3070</v>
      </c>
      <c r="AB658" s="2" t="s">
        <v>3070</v>
      </c>
      <c r="AC658" s="2" t="s">
        <v>3070</v>
      </c>
      <c r="AD658" s="2" t="s">
        <v>3070</v>
      </c>
      <c r="AE658" s="2" t="s">
        <v>3070</v>
      </c>
      <c r="AF658" s="2" t="s">
        <v>3070</v>
      </c>
      <c r="AG658" s="2" t="s">
        <v>3070</v>
      </c>
    </row>
    <row r="659" spans="1:33" s="2" customFormat="1" x14ac:dyDescent="0.25">
      <c r="A659" s="2">
        <v>337353</v>
      </c>
      <c r="B659" s="2" t="s">
        <v>2115</v>
      </c>
      <c r="C659" s="2" t="s">
        <v>750</v>
      </c>
      <c r="D659" s="2" t="s">
        <v>296</v>
      </c>
      <c r="E659" s="2" t="s">
        <v>77</v>
      </c>
      <c r="H659" s="2" t="s">
        <v>17</v>
      </c>
      <c r="I659" s="2" t="s">
        <v>109</v>
      </c>
      <c r="AA659" s="2" t="s">
        <v>3070</v>
      </c>
      <c r="AB659" s="2" t="s">
        <v>3070</v>
      </c>
      <c r="AC659" s="2" t="s">
        <v>3070</v>
      </c>
      <c r="AD659" s="2" t="s">
        <v>3070</v>
      </c>
      <c r="AE659" s="2" t="s">
        <v>3070</v>
      </c>
      <c r="AF659" s="2" t="s">
        <v>3070</v>
      </c>
      <c r="AG659" s="2" t="s">
        <v>3070</v>
      </c>
    </row>
    <row r="660" spans="1:33" s="2" customFormat="1" x14ac:dyDescent="0.25">
      <c r="A660" s="2">
        <v>337354</v>
      </c>
      <c r="B660" s="2" t="s">
        <v>2288</v>
      </c>
      <c r="C660" s="2" t="s">
        <v>260</v>
      </c>
      <c r="D660" s="2" t="s">
        <v>534</v>
      </c>
      <c r="E660" s="2" t="s">
        <v>78</v>
      </c>
      <c r="F660" s="2">
        <v>36832</v>
      </c>
      <c r="G660" s="2" t="s">
        <v>19</v>
      </c>
      <c r="H660" s="2" t="s">
        <v>17</v>
      </c>
      <c r="I660" s="2" t="s">
        <v>109</v>
      </c>
      <c r="AC660" s="2" t="s">
        <v>3070</v>
      </c>
      <c r="AD660" s="2" t="s">
        <v>3070</v>
      </c>
      <c r="AE660" s="2" t="s">
        <v>3070</v>
      </c>
      <c r="AF660" s="2" t="s">
        <v>3070</v>
      </c>
      <c r="AG660" s="2" t="s">
        <v>3070</v>
      </c>
    </row>
    <row r="661" spans="1:33" s="2" customFormat="1" x14ac:dyDescent="0.25">
      <c r="A661" s="2">
        <v>337357</v>
      </c>
      <c r="B661" s="2" t="s">
        <v>1569</v>
      </c>
      <c r="C661" s="2" t="s">
        <v>1570</v>
      </c>
      <c r="D661" s="2" t="s">
        <v>1571</v>
      </c>
      <c r="E661" s="2" t="s">
        <v>78</v>
      </c>
      <c r="F661" s="2">
        <v>35074</v>
      </c>
      <c r="G661" s="2" t="s">
        <v>397</v>
      </c>
      <c r="H661" s="2" t="s">
        <v>17</v>
      </c>
      <c r="I661" s="2" t="s">
        <v>109</v>
      </c>
      <c r="AC661" s="2" t="s">
        <v>3070</v>
      </c>
      <c r="AD661" s="2" t="s">
        <v>3070</v>
      </c>
      <c r="AE661" s="2" t="s">
        <v>3070</v>
      </c>
      <c r="AF661" s="2" t="s">
        <v>3070</v>
      </c>
      <c r="AG661" s="2" t="s">
        <v>3070</v>
      </c>
    </row>
    <row r="662" spans="1:33" s="2" customFormat="1" x14ac:dyDescent="0.25">
      <c r="A662" s="2">
        <v>337363</v>
      </c>
      <c r="B662" s="2" t="s">
        <v>2344</v>
      </c>
      <c r="C662" s="2" t="s">
        <v>2345</v>
      </c>
      <c r="D662" s="2" t="s">
        <v>211</v>
      </c>
      <c r="E662" s="2" t="s">
        <v>77</v>
      </c>
      <c r="H662" s="2" t="s">
        <v>17</v>
      </c>
      <c r="I662" s="2" t="s">
        <v>109</v>
      </c>
      <c r="AA662" s="2" t="s">
        <v>3070</v>
      </c>
      <c r="AB662" s="2" t="s">
        <v>3070</v>
      </c>
      <c r="AC662" s="2" t="s">
        <v>3070</v>
      </c>
      <c r="AD662" s="2" t="s">
        <v>3070</v>
      </c>
      <c r="AE662" s="2" t="s">
        <v>3070</v>
      </c>
      <c r="AF662" s="2" t="s">
        <v>3070</v>
      </c>
      <c r="AG662" s="2" t="s">
        <v>3070</v>
      </c>
    </row>
    <row r="663" spans="1:33" s="2" customFormat="1" x14ac:dyDescent="0.25">
      <c r="A663" s="2">
        <v>337367</v>
      </c>
      <c r="B663" s="2" t="s">
        <v>2116</v>
      </c>
      <c r="C663" s="2" t="s">
        <v>420</v>
      </c>
      <c r="D663" s="2" t="s">
        <v>419</v>
      </c>
      <c r="E663" s="2" t="s">
        <v>78</v>
      </c>
      <c r="F663" s="2">
        <v>34255</v>
      </c>
      <c r="G663" s="2" t="s">
        <v>19</v>
      </c>
      <c r="H663" s="2" t="s">
        <v>17</v>
      </c>
      <c r="I663" s="2" t="s">
        <v>109</v>
      </c>
      <c r="AB663" s="2" t="s">
        <v>3070</v>
      </c>
      <c r="AC663" s="2" t="s">
        <v>3070</v>
      </c>
      <c r="AD663" s="2" t="s">
        <v>3070</v>
      </c>
      <c r="AE663" s="2" t="s">
        <v>3070</v>
      </c>
      <c r="AF663" s="2" t="s">
        <v>3070</v>
      </c>
      <c r="AG663" s="2" t="s">
        <v>3070</v>
      </c>
    </row>
    <row r="664" spans="1:33" s="2" customFormat="1" x14ac:dyDescent="0.25">
      <c r="A664" s="2">
        <v>337370</v>
      </c>
      <c r="B664" s="2" t="s">
        <v>1572</v>
      </c>
      <c r="C664" s="2" t="s">
        <v>390</v>
      </c>
      <c r="D664" s="2" t="s">
        <v>292</v>
      </c>
      <c r="E664" s="2" t="s">
        <v>77</v>
      </c>
      <c r="H664" s="2" t="s">
        <v>17</v>
      </c>
      <c r="I664" s="2" t="s">
        <v>109</v>
      </c>
      <c r="AA664" s="2" t="s">
        <v>3070</v>
      </c>
      <c r="AB664" s="2" t="s">
        <v>3070</v>
      </c>
      <c r="AC664" s="2" t="s">
        <v>3070</v>
      </c>
      <c r="AD664" s="2" t="s">
        <v>3070</v>
      </c>
      <c r="AE664" s="2" t="s">
        <v>3070</v>
      </c>
      <c r="AF664" s="2" t="s">
        <v>3070</v>
      </c>
      <c r="AG664" s="2" t="s">
        <v>3070</v>
      </c>
    </row>
    <row r="665" spans="1:33" s="2" customFormat="1" x14ac:dyDescent="0.25">
      <c r="A665" s="2">
        <v>337373</v>
      </c>
      <c r="B665" s="2" t="s">
        <v>1573</v>
      </c>
      <c r="C665" s="2" t="s">
        <v>1070</v>
      </c>
      <c r="D665" s="2" t="s">
        <v>746</v>
      </c>
      <c r="E665" s="2" t="s">
        <v>77</v>
      </c>
      <c r="H665" s="2" t="s">
        <v>17</v>
      </c>
      <c r="I665" s="2" t="s">
        <v>109</v>
      </c>
      <c r="AB665" s="2" t="s">
        <v>3070</v>
      </c>
      <c r="AC665" s="2" t="s">
        <v>3070</v>
      </c>
      <c r="AD665" s="2" t="s">
        <v>3070</v>
      </c>
      <c r="AE665" s="2" t="s">
        <v>3070</v>
      </c>
      <c r="AF665" s="2" t="s">
        <v>3070</v>
      </c>
      <c r="AG665" s="2" t="s">
        <v>3070</v>
      </c>
    </row>
    <row r="666" spans="1:33" s="2" customFormat="1" x14ac:dyDescent="0.25">
      <c r="A666" s="2">
        <v>337374</v>
      </c>
      <c r="B666" s="2" t="s">
        <v>1574</v>
      </c>
      <c r="C666" s="2" t="s">
        <v>325</v>
      </c>
      <c r="D666" s="2" t="s">
        <v>589</v>
      </c>
      <c r="E666" s="2" t="s">
        <v>77</v>
      </c>
      <c r="H666" s="2" t="s">
        <v>17</v>
      </c>
      <c r="I666" s="2" t="s">
        <v>109</v>
      </c>
      <c r="AA666" s="2" t="s">
        <v>3070</v>
      </c>
      <c r="AB666" s="2" t="s">
        <v>3070</v>
      </c>
      <c r="AC666" s="2" t="s">
        <v>3070</v>
      </c>
      <c r="AD666" s="2" t="s">
        <v>3070</v>
      </c>
      <c r="AE666" s="2" t="s">
        <v>3070</v>
      </c>
      <c r="AF666" s="2" t="s">
        <v>3070</v>
      </c>
      <c r="AG666" s="2" t="s">
        <v>3070</v>
      </c>
    </row>
    <row r="667" spans="1:33" s="2" customFormat="1" x14ac:dyDescent="0.25">
      <c r="A667" s="2">
        <v>337383</v>
      </c>
      <c r="B667" s="2" t="s">
        <v>1941</v>
      </c>
      <c r="C667" s="2" t="s">
        <v>213</v>
      </c>
      <c r="D667" s="2" t="s">
        <v>298</v>
      </c>
      <c r="E667" s="2" t="s">
        <v>77</v>
      </c>
      <c r="H667" s="2" t="s">
        <v>17</v>
      </c>
      <c r="I667" s="2" t="s">
        <v>109</v>
      </c>
      <c r="AA667" s="2" t="s">
        <v>3070</v>
      </c>
      <c r="AB667" s="2" t="s">
        <v>3070</v>
      </c>
      <c r="AC667" s="2" t="s">
        <v>3070</v>
      </c>
      <c r="AD667" s="2" t="s">
        <v>3070</v>
      </c>
      <c r="AE667" s="2" t="s">
        <v>3070</v>
      </c>
      <c r="AF667" s="2" t="s">
        <v>3070</v>
      </c>
      <c r="AG667" s="2" t="s">
        <v>3070</v>
      </c>
    </row>
    <row r="668" spans="1:33" s="2" customFormat="1" x14ac:dyDescent="0.25">
      <c r="A668" s="2">
        <v>337388</v>
      </c>
      <c r="B668" s="2" t="s">
        <v>1575</v>
      </c>
      <c r="C668" s="2" t="s">
        <v>213</v>
      </c>
      <c r="D668" s="2" t="s">
        <v>301</v>
      </c>
      <c r="E668" s="2" t="s">
        <v>78</v>
      </c>
      <c r="F668" s="2">
        <v>28253</v>
      </c>
      <c r="G668" s="2" t="s">
        <v>468</v>
      </c>
      <c r="H668" s="2" t="s">
        <v>17</v>
      </c>
      <c r="I668" s="2" t="s">
        <v>109</v>
      </c>
      <c r="AB668" s="2" t="s">
        <v>3070</v>
      </c>
      <c r="AC668" s="2" t="s">
        <v>3070</v>
      </c>
      <c r="AD668" s="2" t="s">
        <v>3070</v>
      </c>
      <c r="AE668" s="2" t="s">
        <v>3070</v>
      </c>
      <c r="AF668" s="2" t="s">
        <v>3070</v>
      </c>
      <c r="AG668" s="2" t="s">
        <v>3070</v>
      </c>
    </row>
    <row r="669" spans="1:33" s="2" customFormat="1" x14ac:dyDescent="0.25">
      <c r="A669" s="2">
        <v>337396</v>
      </c>
      <c r="B669" s="2" t="s">
        <v>2391</v>
      </c>
      <c r="C669" s="2" t="s">
        <v>286</v>
      </c>
      <c r="D669" s="2" t="s">
        <v>604</v>
      </c>
      <c r="E669" s="2" t="s">
        <v>77</v>
      </c>
      <c r="F669" s="2">
        <v>35440</v>
      </c>
      <c r="G669" s="2" t="s">
        <v>2392</v>
      </c>
      <c r="H669" s="2" t="s">
        <v>17</v>
      </c>
      <c r="I669" s="2" t="s">
        <v>109</v>
      </c>
      <c r="AC669" s="2" t="s">
        <v>3070</v>
      </c>
      <c r="AD669" s="2" t="s">
        <v>3070</v>
      </c>
      <c r="AE669" s="2" t="s">
        <v>3070</v>
      </c>
      <c r="AF669" s="2" t="s">
        <v>3070</v>
      </c>
      <c r="AG669" s="2" t="s">
        <v>3070</v>
      </c>
    </row>
    <row r="670" spans="1:33" s="2" customFormat="1" x14ac:dyDescent="0.25">
      <c r="A670" s="2">
        <v>337397</v>
      </c>
      <c r="B670" s="2" t="s">
        <v>1576</v>
      </c>
      <c r="C670" s="2" t="s">
        <v>213</v>
      </c>
      <c r="D670" s="2" t="s">
        <v>280</v>
      </c>
      <c r="E670" s="2" t="s">
        <v>78</v>
      </c>
      <c r="F670" s="2">
        <v>32436</v>
      </c>
      <c r="G670" s="2" t="s">
        <v>65</v>
      </c>
      <c r="H670" s="2" t="s">
        <v>17</v>
      </c>
      <c r="I670" s="2" t="s">
        <v>109</v>
      </c>
      <c r="J670" s="2" t="s">
        <v>1044</v>
      </c>
      <c r="L670" s="2" t="s">
        <v>56</v>
      </c>
      <c r="AE670" s="2" t="s">
        <v>3070</v>
      </c>
      <c r="AF670" s="2" t="s">
        <v>3070</v>
      </c>
      <c r="AG670" s="2" t="s">
        <v>3070</v>
      </c>
    </row>
    <row r="671" spans="1:33" s="2" customFormat="1" x14ac:dyDescent="0.25">
      <c r="A671" s="2">
        <v>337398</v>
      </c>
      <c r="B671" s="2" t="s">
        <v>2291</v>
      </c>
      <c r="C671" s="2" t="s">
        <v>553</v>
      </c>
      <c r="D671" s="2" t="s">
        <v>280</v>
      </c>
      <c r="E671" s="2" t="s">
        <v>77</v>
      </c>
      <c r="H671" s="2" t="s">
        <v>17</v>
      </c>
      <c r="I671" s="2" t="s">
        <v>109</v>
      </c>
      <c r="AA671" s="2" t="s">
        <v>3070</v>
      </c>
      <c r="AB671" s="2" t="s">
        <v>3070</v>
      </c>
      <c r="AC671" s="2" t="s">
        <v>3070</v>
      </c>
      <c r="AD671" s="2" t="s">
        <v>3070</v>
      </c>
      <c r="AE671" s="2" t="s">
        <v>3070</v>
      </c>
      <c r="AF671" s="2" t="s">
        <v>3070</v>
      </c>
      <c r="AG671" s="2" t="s">
        <v>3070</v>
      </c>
    </row>
    <row r="672" spans="1:33" s="2" customFormat="1" x14ac:dyDescent="0.25">
      <c r="A672" s="2">
        <v>337399</v>
      </c>
      <c r="B672" s="2" t="s">
        <v>1577</v>
      </c>
      <c r="C672" s="2" t="s">
        <v>333</v>
      </c>
      <c r="D672" s="2" t="s">
        <v>1136</v>
      </c>
      <c r="E672" s="2" t="s">
        <v>77</v>
      </c>
      <c r="H672" s="2" t="s">
        <v>17</v>
      </c>
      <c r="I672" s="2" t="s">
        <v>109</v>
      </c>
      <c r="AA672" s="2" t="s">
        <v>3070</v>
      </c>
      <c r="AB672" s="2" t="s">
        <v>3070</v>
      </c>
      <c r="AC672" s="2" t="s">
        <v>3070</v>
      </c>
      <c r="AD672" s="2" t="s">
        <v>3070</v>
      </c>
      <c r="AE672" s="2" t="s">
        <v>3070</v>
      </c>
      <c r="AF672" s="2" t="s">
        <v>3070</v>
      </c>
      <c r="AG672" s="2" t="s">
        <v>3070</v>
      </c>
    </row>
    <row r="673" spans="1:33" s="2" customFormat="1" x14ac:dyDescent="0.25">
      <c r="A673" s="2">
        <v>337400</v>
      </c>
      <c r="B673" s="2" t="s">
        <v>861</v>
      </c>
      <c r="C673" s="2" t="s">
        <v>288</v>
      </c>
      <c r="D673" s="2" t="s">
        <v>539</v>
      </c>
      <c r="E673" s="2" t="s">
        <v>78</v>
      </c>
      <c r="F673" s="2">
        <v>33699</v>
      </c>
      <c r="G673" s="2" t="s">
        <v>19</v>
      </c>
      <c r="H673" s="2" t="s">
        <v>17</v>
      </c>
      <c r="I673" s="2" t="s">
        <v>109</v>
      </c>
      <c r="AC673" s="2" t="s">
        <v>3070</v>
      </c>
      <c r="AD673" s="2" t="s">
        <v>3070</v>
      </c>
      <c r="AE673" s="2" t="s">
        <v>3070</v>
      </c>
      <c r="AF673" s="2" t="s">
        <v>3070</v>
      </c>
      <c r="AG673" s="2" t="s">
        <v>3070</v>
      </c>
    </row>
    <row r="674" spans="1:33" s="2" customFormat="1" x14ac:dyDescent="0.25">
      <c r="A674" s="2">
        <v>337401</v>
      </c>
      <c r="B674" s="2" t="s">
        <v>1578</v>
      </c>
      <c r="C674" s="2" t="s">
        <v>213</v>
      </c>
      <c r="D674" s="2" t="s">
        <v>412</v>
      </c>
      <c r="E674" s="2" t="s">
        <v>77</v>
      </c>
      <c r="H674" s="2" t="s">
        <v>17</v>
      </c>
      <c r="I674" s="2" t="s">
        <v>109</v>
      </c>
      <c r="AA674" s="2" t="s">
        <v>3070</v>
      </c>
      <c r="AB674" s="2" t="s">
        <v>3070</v>
      </c>
      <c r="AC674" s="2" t="s">
        <v>3070</v>
      </c>
      <c r="AD674" s="2" t="s">
        <v>3070</v>
      </c>
      <c r="AE674" s="2" t="s">
        <v>3070</v>
      </c>
      <c r="AF674" s="2" t="s">
        <v>3070</v>
      </c>
      <c r="AG674" s="2" t="s">
        <v>3070</v>
      </c>
    </row>
    <row r="675" spans="1:33" s="2" customFormat="1" x14ac:dyDescent="0.25">
      <c r="A675" s="2">
        <v>337402</v>
      </c>
      <c r="B675" s="2" t="s">
        <v>1968</v>
      </c>
      <c r="C675" s="2" t="s">
        <v>371</v>
      </c>
      <c r="D675" s="2" t="s">
        <v>273</v>
      </c>
      <c r="E675" s="2" t="s">
        <v>78</v>
      </c>
      <c r="F675" s="2">
        <v>35094</v>
      </c>
      <c r="G675" s="2" t="s">
        <v>1969</v>
      </c>
      <c r="H675" s="2" t="s">
        <v>17</v>
      </c>
      <c r="I675" s="2" t="s">
        <v>109</v>
      </c>
      <c r="AD675" s="2" t="s">
        <v>3070</v>
      </c>
      <c r="AE675" s="2" t="s">
        <v>3070</v>
      </c>
      <c r="AF675" s="2" t="s">
        <v>3070</v>
      </c>
      <c r="AG675" s="2" t="s">
        <v>3070</v>
      </c>
    </row>
    <row r="676" spans="1:33" s="2" customFormat="1" x14ac:dyDescent="0.25">
      <c r="A676" s="2">
        <v>337406</v>
      </c>
      <c r="B676" s="2" t="s">
        <v>2232</v>
      </c>
      <c r="C676" s="2" t="s">
        <v>707</v>
      </c>
      <c r="D676" s="2" t="s">
        <v>439</v>
      </c>
      <c r="E676" s="2" t="s">
        <v>78</v>
      </c>
      <c r="H676" s="2" t="s">
        <v>17</v>
      </c>
      <c r="I676" s="2" t="s">
        <v>109</v>
      </c>
      <c r="AA676" s="2" t="s">
        <v>3070</v>
      </c>
      <c r="AB676" s="2" t="s">
        <v>3070</v>
      </c>
      <c r="AC676" s="2" t="s">
        <v>3070</v>
      </c>
      <c r="AD676" s="2" t="s">
        <v>3070</v>
      </c>
      <c r="AE676" s="2" t="s">
        <v>3070</v>
      </c>
      <c r="AF676" s="2" t="s">
        <v>3070</v>
      </c>
      <c r="AG676" s="2" t="s">
        <v>3070</v>
      </c>
    </row>
    <row r="677" spans="1:33" s="2" customFormat="1" x14ac:dyDescent="0.25">
      <c r="A677" s="2">
        <v>337408</v>
      </c>
      <c r="B677" s="2" t="s">
        <v>1579</v>
      </c>
      <c r="C677" s="2" t="s">
        <v>394</v>
      </c>
      <c r="D677" s="2" t="s">
        <v>1580</v>
      </c>
      <c r="E677" s="2" t="s">
        <v>78</v>
      </c>
      <c r="H677" s="2" t="s">
        <v>17</v>
      </c>
      <c r="I677" s="2" t="s">
        <v>109</v>
      </c>
      <c r="AA677" s="2" t="s">
        <v>3070</v>
      </c>
      <c r="AB677" s="2" t="s">
        <v>3070</v>
      </c>
      <c r="AC677" s="2" t="s">
        <v>3070</v>
      </c>
      <c r="AD677" s="2" t="s">
        <v>3070</v>
      </c>
      <c r="AE677" s="2" t="s">
        <v>3070</v>
      </c>
      <c r="AF677" s="2" t="s">
        <v>3070</v>
      </c>
      <c r="AG677" s="2" t="s">
        <v>3070</v>
      </c>
    </row>
    <row r="678" spans="1:33" s="2" customFormat="1" x14ac:dyDescent="0.25">
      <c r="A678" s="2">
        <v>337411</v>
      </c>
      <c r="B678" s="2" t="s">
        <v>2365</v>
      </c>
      <c r="C678" s="2" t="s">
        <v>246</v>
      </c>
      <c r="D678" s="2" t="s">
        <v>534</v>
      </c>
      <c r="E678" s="2" t="s">
        <v>78</v>
      </c>
      <c r="F678" s="2">
        <v>35260</v>
      </c>
      <c r="G678" s="2" t="s">
        <v>38</v>
      </c>
      <c r="H678" s="2" t="s">
        <v>17</v>
      </c>
      <c r="I678" s="2" t="s">
        <v>109</v>
      </c>
      <c r="AC678" s="2" t="s">
        <v>3070</v>
      </c>
      <c r="AD678" s="2" t="s">
        <v>3070</v>
      </c>
      <c r="AE678" s="2" t="s">
        <v>3070</v>
      </c>
      <c r="AF678" s="2" t="s">
        <v>3070</v>
      </c>
      <c r="AG678" s="2" t="s">
        <v>3070</v>
      </c>
    </row>
    <row r="679" spans="1:33" s="2" customFormat="1" x14ac:dyDescent="0.25">
      <c r="A679" s="2">
        <v>337414</v>
      </c>
      <c r="B679" s="2" t="s">
        <v>2408</v>
      </c>
      <c r="C679" s="2" t="s">
        <v>586</v>
      </c>
      <c r="D679" s="2" t="s">
        <v>337</v>
      </c>
      <c r="E679" s="2" t="s">
        <v>77</v>
      </c>
      <c r="G679" s="2" t="s">
        <v>601</v>
      </c>
      <c r="H679" s="2" t="s">
        <v>17</v>
      </c>
      <c r="I679" s="2" t="s">
        <v>109</v>
      </c>
      <c r="AD679" s="2" t="s">
        <v>3070</v>
      </c>
      <c r="AE679" s="2" t="s">
        <v>3070</v>
      </c>
      <c r="AF679" s="2" t="s">
        <v>3070</v>
      </c>
      <c r="AG679" s="2" t="s">
        <v>3070</v>
      </c>
    </row>
    <row r="680" spans="1:33" s="2" customFormat="1" x14ac:dyDescent="0.25">
      <c r="A680" s="2">
        <v>337422</v>
      </c>
      <c r="B680" s="2" t="s">
        <v>2399</v>
      </c>
      <c r="C680" s="2" t="s">
        <v>230</v>
      </c>
      <c r="D680" s="2" t="s">
        <v>423</v>
      </c>
      <c r="E680" s="2" t="s">
        <v>78</v>
      </c>
      <c r="F680" s="2">
        <v>35171</v>
      </c>
      <c r="G680" s="2" t="s">
        <v>19</v>
      </c>
      <c r="H680" s="2" t="s">
        <v>17</v>
      </c>
      <c r="I680" s="2" t="s">
        <v>109</v>
      </c>
      <c r="AB680" s="2" t="s">
        <v>3070</v>
      </c>
      <c r="AC680" s="2" t="s">
        <v>3070</v>
      </c>
      <c r="AD680" s="2" t="s">
        <v>3070</v>
      </c>
      <c r="AE680" s="2" t="s">
        <v>3070</v>
      </c>
      <c r="AF680" s="2" t="s">
        <v>3070</v>
      </c>
      <c r="AG680" s="2" t="s">
        <v>3070</v>
      </c>
    </row>
    <row r="681" spans="1:33" s="2" customFormat="1" x14ac:dyDescent="0.25">
      <c r="A681" s="2">
        <v>337423</v>
      </c>
      <c r="B681" s="2" t="s">
        <v>1581</v>
      </c>
      <c r="C681" s="2" t="s">
        <v>325</v>
      </c>
      <c r="D681" s="2" t="s">
        <v>233</v>
      </c>
      <c r="E681" s="2" t="s">
        <v>78</v>
      </c>
      <c r="H681" s="2" t="s">
        <v>17</v>
      </c>
      <c r="I681" s="2" t="s">
        <v>109</v>
      </c>
      <c r="AB681" s="2" t="s">
        <v>3070</v>
      </c>
      <c r="AC681" s="2" t="s">
        <v>3070</v>
      </c>
      <c r="AD681" s="2" t="s">
        <v>3070</v>
      </c>
      <c r="AE681" s="2" t="s">
        <v>3070</v>
      </c>
      <c r="AF681" s="2" t="s">
        <v>3070</v>
      </c>
      <c r="AG681" s="2" t="s">
        <v>3070</v>
      </c>
    </row>
    <row r="682" spans="1:33" s="2" customFormat="1" x14ac:dyDescent="0.25">
      <c r="A682" s="2">
        <v>337425</v>
      </c>
      <c r="B682" s="2" t="s">
        <v>2437</v>
      </c>
      <c r="C682" s="2" t="s">
        <v>246</v>
      </c>
      <c r="D682" s="2" t="s">
        <v>2438</v>
      </c>
      <c r="E682" s="2" t="s">
        <v>78</v>
      </c>
      <c r="F682" s="2">
        <v>35431</v>
      </c>
      <c r="G682" s="2" t="s">
        <v>640</v>
      </c>
      <c r="H682" s="2" t="s">
        <v>17</v>
      </c>
      <c r="I682" s="2" t="s">
        <v>109</v>
      </c>
      <c r="AD682" s="2" t="s">
        <v>3070</v>
      </c>
      <c r="AE682" s="2" t="s">
        <v>3070</v>
      </c>
      <c r="AF682" s="2" t="s">
        <v>3070</v>
      </c>
      <c r="AG682" s="2" t="s">
        <v>3070</v>
      </c>
    </row>
    <row r="683" spans="1:33" s="2" customFormat="1" x14ac:dyDescent="0.25">
      <c r="A683" s="2">
        <v>337429</v>
      </c>
      <c r="B683" s="2" t="s">
        <v>1582</v>
      </c>
      <c r="C683" s="2" t="s">
        <v>250</v>
      </c>
      <c r="D683" s="2" t="s">
        <v>356</v>
      </c>
      <c r="E683" s="2" t="s">
        <v>78</v>
      </c>
      <c r="H683" s="2" t="s">
        <v>17</v>
      </c>
      <c r="I683" s="2" t="s">
        <v>109</v>
      </c>
      <c r="AA683" s="2" t="s">
        <v>3070</v>
      </c>
      <c r="AB683" s="2" t="s">
        <v>3070</v>
      </c>
      <c r="AC683" s="2" t="s">
        <v>3070</v>
      </c>
      <c r="AD683" s="2" t="s">
        <v>3070</v>
      </c>
      <c r="AE683" s="2" t="s">
        <v>3070</v>
      </c>
      <c r="AF683" s="2" t="s">
        <v>3070</v>
      </c>
      <c r="AG683" s="2" t="s">
        <v>3070</v>
      </c>
    </row>
    <row r="684" spans="1:33" s="2" customFormat="1" x14ac:dyDescent="0.25">
      <c r="A684" s="2">
        <v>337430</v>
      </c>
      <c r="B684" s="2" t="s">
        <v>1583</v>
      </c>
      <c r="C684" s="2" t="s">
        <v>213</v>
      </c>
      <c r="D684" s="2" t="s">
        <v>1584</v>
      </c>
      <c r="E684" s="2" t="s">
        <v>78</v>
      </c>
      <c r="H684" s="2" t="s">
        <v>17</v>
      </c>
      <c r="I684" s="2" t="s">
        <v>109</v>
      </c>
      <c r="AA684" s="2" t="s">
        <v>3070</v>
      </c>
      <c r="AB684" s="2" t="s">
        <v>3070</v>
      </c>
      <c r="AC684" s="2" t="s">
        <v>3070</v>
      </c>
      <c r="AD684" s="2" t="s">
        <v>3070</v>
      </c>
      <c r="AE684" s="2" t="s">
        <v>3070</v>
      </c>
      <c r="AF684" s="2" t="s">
        <v>3070</v>
      </c>
      <c r="AG684" s="2" t="s">
        <v>3070</v>
      </c>
    </row>
    <row r="685" spans="1:33" s="2" customFormat="1" x14ac:dyDescent="0.25">
      <c r="A685" s="2">
        <v>337437</v>
      </c>
      <c r="B685" s="2" t="s">
        <v>1587</v>
      </c>
      <c r="C685" s="2" t="s">
        <v>230</v>
      </c>
      <c r="D685" s="2" t="s">
        <v>942</v>
      </c>
      <c r="E685" s="2" t="s">
        <v>78</v>
      </c>
      <c r="H685" s="2" t="s">
        <v>17</v>
      </c>
      <c r="I685" s="2" t="s">
        <v>109</v>
      </c>
      <c r="AA685" s="2" t="s">
        <v>3070</v>
      </c>
      <c r="AB685" s="2" t="s">
        <v>3070</v>
      </c>
      <c r="AC685" s="2" t="s">
        <v>3070</v>
      </c>
      <c r="AD685" s="2" t="s">
        <v>3070</v>
      </c>
      <c r="AE685" s="2" t="s">
        <v>3070</v>
      </c>
      <c r="AF685" s="2" t="s">
        <v>3070</v>
      </c>
      <c r="AG685" s="2" t="s">
        <v>3070</v>
      </c>
    </row>
    <row r="686" spans="1:33" s="2" customFormat="1" x14ac:dyDescent="0.25">
      <c r="A686" s="2">
        <v>337438</v>
      </c>
      <c r="B686" s="2" t="s">
        <v>1942</v>
      </c>
      <c r="C686" s="2" t="s">
        <v>232</v>
      </c>
      <c r="D686" s="2" t="s">
        <v>316</v>
      </c>
      <c r="E686" s="2" t="s">
        <v>78</v>
      </c>
      <c r="H686" s="2" t="s">
        <v>17</v>
      </c>
      <c r="I686" s="2" t="s">
        <v>109</v>
      </c>
      <c r="AA686" s="2" t="s">
        <v>3070</v>
      </c>
      <c r="AB686" s="2" t="s">
        <v>3070</v>
      </c>
      <c r="AC686" s="2" t="s">
        <v>3070</v>
      </c>
      <c r="AD686" s="2" t="s">
        <v>3070</v>
      </c>
      <c r="AE686" s="2" t="s">
        <v>3070</v>
      </c>
      <c r="AF686" s="2" t="s">
        <v>3070</v>
      </c>
      <c r="AG686" s="2" t="s">
        <v>3070</v>
      </c>
    </row>
    <row r="687" spans="1:33" s="2" customFormat="1" x14ac:dyDescent="0.25">
      <c r="A687" s="2">
        <v>337442</v>
      </c>
      <c r="B687" s="2" t="s">
        <v>1943</v>
      </c>
      <c r="C687" s="2" t="s">
        <v>1944</v>
      </c>
      <c r="D687" s="2" t="s">
        <v>1945</v>
      </c>
      <c r="E687" s="2" t="s">
        <v>78</v>
      </c>
      <c r="F687" s="2">
        <v>34335</v>
      </c>
      <c r="G687" s="2" t="s">
        <v>889</v>
      </c>
      <c r="H687" s="2" t="s">
        <v>17</v>
      </c>
      <c r="I687" s="2" t="s">
        <v>109</v>
      </c>
      <c r="AB687" s="2" t="s">
        <v>3070</v>
      </c>
      <c r="AC687" s="2" t="s">
        <v>3070</v>
      </c>
      <c r="AD687" s="2" t="s">
        <v>3070</v>
      </c>
      <c r="AE687" s="2" t="s">
        <v>3070</v>
      </c>
      <c r="AF687" s="2" t="s">
        <v>3070</v>
      </c>
      <c r="AG687" s="2" t="s">
        <v>3070</v>
      </c>
    </row>
    <row r="688" spans="1:33" s="2" customFormat="1" x14ac:dyDescent="0.25">
      <c r="A688" s="2">
        <v>337443</v>
      </c>
      <c r="B688" s="2" t="s">
        <v>1588</v>
      </c>
      <c r="C688" s="2" t="s">
        <v>1589</v>
      </c>
      <c r="D688" s="2" t="s">
        <v>215</v>
      </c>
      <c r="E688" s="2" t="s">
        <v>78</v>
      </c>
      <c r="F688" s="2">
        <v>32157</v>
      </c>
      <c r="G688" s="2" t="s">
        <v>601</v>
      </c>
      <c r="H688" s="2" t="s">
        <v>17</v>
      </c>
      <c r="I688" s="2" t="s">
        <v>109</v>
      </c>
      <c r="AB688" s="2" t="s">
        <v>3070</v>
      </c>
      <c r="AC688" s="2" t="s">
        <v>3070</v>
      </c>
      <c r="AD688" s="2" t="s">
        <v>3070</v>
      </c>
      <c r="AE688" s="2" t="s">
        <v>3070</v>
      </c>
      <c r="AF688" s="2" t="s">
        <v>3070</v>
      </c>
      <c r="AG688" s="2" t="s">
        <v>3070</v>
      </c>
    </row>
    <row r="689" spans="1:33" s="2" customFormat="1" x14ac:dyDescent="0.25">
      <c r="A689" s="2">
        <v>337444</v>
      </c>
      <c r="B689" s="2" t="s">
        <v>2472</v>
      </c>
      <c r="C689" s="2" t="s">
        <v>841</v>
      </c>
      <c r="D689" s="2" t="s">
        <v>305</v>
      </c>
      <c r="E689" s="2" t="s">
        <v>78</v>
      </c>
      <c r="H689" s="2" t="s">
        <v>17</v>
      </c>
      <c r="I689" s="2" t="s">
        <v>109</v>
      </c>
      <c r="AB689" s="2" t="s">
        <v>3070</v>
      </c>
      <c r="AC689" s="2" t="s">
        <v>3070</v>
      </c>
      <c r="AD689" s="2" t="s">
        <v>3070</v>
      </c>
      <c r="AE689" s="2" t="s">
        <v>3070</v>
      </c>
      <c r="AF689" s="2" t="s">
        <v>3070</v>
      </c>
      <c r="AG689" s="2" t="s">
        <v>3070</v>
      </c>
    </row>
    <row r="690" spans="1:33" s="2" customFormat="1" x14ac:dyDescent="0.25">
      <c r="A690" s="2">
        <v>337446</v>
      </c>
      <c r="B690" s="2" t="s">
        <v>1970</v>
      </c>
      <c r="C690" s="2" t="s">
        <v>1971</v>
      </c>
      <c r="D690" s="2" t="s">
        <v>1972</v>
      </c>
      <c r="E690" s="2" t="s">
        <v>78</v>
      </c>
      <c r="F690" s="2">
        <v>32021</v>
      </c>
      <c r="G690" s="2" t="s">
        <v>1785</v>
      </c>
      <c r="H690" s="2" t="s">
        <v>17</v>
      </c>
      <c r="I690" s="2" t="s">
        <v>109</v>
      </c>
      <c r="AB690" s="2" t="s">
        <v>3070</v>
      </c>
      <c r="AC690" s="2" t="s">
        <v>3070</v>
      </c>
      <c r="AD690" s="2" t="s">
        <v>3070</v>
      </c>
      <c r="AE690" s="2" t="s">
        <v>3070</v>
      </c>
      <c r="AF690" s="2" t="s">
        <v>3070</v>
      </c>
      <c r="AG690" s="2" t="s">
        <v>3070</v>
      </c>
    </row>
    <row r="691" spans="1:33" s="2" customFormat="1" x14ac:dyDescent="0.25">
      <c r="A691" s="2">
        <v>337448</v>
      </c>
      <c r="B691" s="2" t="s">
        <v>1590</v>
      </c>
      <c r="C691" s="2" t="s">
        <v>504</v>
      </c>
      <c r="D691" s="2" t="s">
        <v>337</v>
      </c>
      <c r="E691" s="2" t="s">
        <v>78</v>
      </c>
      <c r="H691" s="2" t="s">
        <v>17</v>
      </c>
      <c r="I691" s="2" t="s">
        <v>109</v>
      </c>
      <c r="AA691" s="2" t="s">
        <v>3070</v>
      </c>
      <c r="AB691" s="2" t="s">
        <v>3070</v>
      </c>
      <c r="AC691" s="2" t="s">
        <v>3070</v>
      </c>
      <c r="AD691" s="2" t="s">
        <v>3070</v>
      </c>
      <c r="AE691" s="2" t="s">
        <v>3070</v>
      </c>
      <c r="AF691" s="2" t="s">
        <v>3070</v>
      </c>
      <c r="AG691" s="2" t="s">
        <v>3070</v>
      </c>
    </row>
    <row r="692" spans="1:33" s="2" customFormat="1" x14ac:dyDescent="0.25">
      <c r="A692" s="2">
        <v>337449</v>
      </c>
      <c r="B692" s="2" t="s">
        <v>1591</v>
      </c>
      <c r="C692" s="2" t="s">
        <v>213</v>
      </c>
      <c r="D692" s="2" t="s">
        <v>821</v>
      </c>
      <c r="E692" s="2" t="s">
        <v>78</v>
      </c>
      <c r="H692" s="2" t="s">
        <v>17</v>
      </c>
      <c r="I692" s="2" t="s">
        <v>109</v>
      </c>
      <c r="AA692" s="2" t="s">
        <v>3070</v>
      </c>
      <c r="AB692" s="2" t="s">
        <v>3070</v>
      </c>
      <c r="AC692" s="2" t="s">
        <v>3070</v>
      </c>
      <c r="AD692" s="2" t="s">
        <v>3070</v>
      </c>
      <c r="AE692" s="2" t="s">
        <v>3070</v>
      </c>
      <c r="AF692" s="2" t="s">
        <v>3070</v>
      </c>
      <c r="AG692" s="2" t="s">
        <v>3070</v>
      </c>
    </row>
    <row r="693" spans="1:33" s="2" customFormat="1" x14ac:dyDescent="0.25">
      <c r="A693" s="2">
        <v>337451</v>
      </c>
      <c r="B693" s="2" t="s">
        <v>1592</v>
      </c>
      <c r="C693" s="2" t="s">
        <v>459</v>
      </c>
      <c r="D693" s="2" t="s">
        <v>1593</v>
      </c>
      <c r="E693" s="2" t="s">
        <v>78</v>
      </c>
      <c r="H693" s="2" t="s">
        <v>17</v>
      </c>
      <c r="I693" s="2" t="s">
        <v>109</v>
      </c>
      <c r="AA693" s="2" t="s">
        <v>3070</v>
      </c>
      <c r="AB693" s="2" t="s">
        <v>3070</v>
      </c>
      <c r="AC693" s="2" t="s">
        <v>3070</v>
      </c>
      <c r="AD693" s="2" t="s">
        <v>3070</v>
      </c>
      <c r="AE693" s="2" t="s">
        <v>3070</v>
      </c>
      <c r="AF693" s="2" t="s">
        <v>3070</v>
      </c>
      <c r="AG693" s="2" t="s">
        <v>3070</v>
      </c>
    </row>
    <row r="694" spans="1:33" s="2" customFormat="1" x14ac:dyDescent="0.25">
      <c r="A694" s="2">
        <v>337453</v>
      </c>
      <c r="B694" s="2" t="s">
        <v>2206</v>
      </c>
      <c r="C694" s="2" t="s">
        <v>520</v>
      </c>
      <c r="D694" s="2" t="s">
        <v>539</v>
      </c>
      <c r="E694" s="2" t="s">
        <v>78</v>
      </c>
      <c r="H694" s="2" t="s">
        <v>17</v>
      </c>
      <c r="I694" s="2" t="s">
        <v>109</v>
      </c>
      <c r="AA694" s="2" t="s">
        <v>3070</v>
      </c>
      <c r="AB694" s="2" t="s">
        <v>3070</v>
      </c>
      <c r="AC694" s="2" t="s">
        <v>3070</v>
      </c>
      <c r="AD694" s="2" t="s">
        <v>3070</v>
      </c>
      <c r="AE694" s="2" t="s">
        <v>3070</v>
      </c>
      <c r="AF694" s="2" t="s">
        <v>3070</v>
      </c>
      <c r="AG694" s="2" t="s">
        <v>3070</v>
      </c>
    </row>
    <row r="695" spans="1:33" s="2" customFormat="1" x14ac:dyDescent="0.25">
      <c r="A695" s="2">
        <v>337454</v>
      </c>
      <c r="B695" s="2" t="s">
        <v>1594</v>
      </c>
      <c r="C695" s="2" t="s">
        <v>325</v>
      </c>
      <c r="D695" s="2" t="s">
        <v>233</v>
      </c>
      <c r="E695" s="2" t="s">
        <v>78</v>
      </c>
      <c r="H695" s="2" t="s">
        <v>17</v>
      </c>
      <c r="I695" s="2" t="s">
        <v>109</v>
      </c>
      <c r="AA695" s="2" t="s">
        <v>3070</v>
      </c>
      <c r="AB695" s="2" t="s">
        <v>3070</v>
      </c>
      <c r="AC695" s="2" t="s">
        <v>3070</v>
      </c>
      <c r="AD695" s="2" t="s">
        <v>3070</v>
      </c>
      <c r="AE695" s="2" t="s">
        <v>3070</v>
      </c>
      <c r="AF695" s="2" t="s">
        <v>3070</v>
      </c>
      <c r="AG695" s="2" t="s">
        <v>3070</v>
      </c>
    </row>
    <row r="696" spans="1:33" s="2" customFormat="1" x14ac:dyDescent="0.25">
      <c r="A696" s="2">
        <v>337455</v>
      </c>
      <c r="B696" s="2" t="s">
        <v>2341</v>
      </c>
      <c r="C696" s="2" t="s">
        <v>230</v>
      </c>
      <c r="D696" s="2" t="s">
        <v>951</v>
      </c>
      <c r="E696" s="2" t="s">
        <v>78</v>
      </c>
      <c r="F696" s="2">
        <v>34145</v>
      </c>
      <c r="G696" s="2" t="s">
        <v>2149</v>
      </c>
      <c r="H696" s="2" t="s">
        <v>17</v>
      </c>
      <c r="I696" s="2" t="s">
        <v>109</v>
      </c>
      <c r="AB696" s="2" t="s">
        <v>3070</v>
      </c>
      <c r="AC696" s="2" t="s">
        <v>3070</v>
      </c>
      <c r="AD696" s="2" t="s">
        <v>3070</v>
      </c>
      <c r="AE696" s="2" t="s">
        <v>3070</v>
      </c>
      <c r="AF696" s="2" t="s">
        <v>3070</v>
      </c>
      <c r="AG696" s="2" t="s">
        <v>3070</v>
      </c>
    </row>
    <row r="697" spans="1:33" s="2" customFormat="1" x14ac:dyDescent="0.25">
      <c r="A697" s="2">
        <v>337458</v>
      </c>
      <c r="B697" s="2" t="s">
        <v>2362</v>
      </c>
      <c r="C697" s="2" t="s">
        <v>325</v>
      </c>
      <c r="D697" s="2" t="s">
        <v>2363</v>
      </c>
      <c r="E697" s="2" t="s">
        <v>77</v>
      </c>
      <c r="F697" s="2">
        <v>30389</v>
      </c>
      <c r="G697" s="2" t="s">
        <v>2364</v>
      </c>
      <c r="H697" s="2" t="s">
        <v>17</v>
      </c>
      <c r="I697" s="2" t="s">
        <v>109</v>
      </c>
      <c r="AB697" s="2" t="s">
        <v>3070</v>
      </c>
      <c r="AC697" s="2" t="s">
        <v>3070</v>
      </c>
      <c r="AD697" s="2" t="s">
        <v>3070</v>
      </c>
      <c r="AE697" s="2" t="s">
        <v>3070</v>
      </c>
      <c r="AF697" s="2" t="s">
        <v>3070</v>
      </c>
      <c r="AG697" s="2" t="s">
        <v>3070</v>
      </c>
    </row>
    <row r="698" spans="1:33" s="2" customFormat="1" x14ac:dyDescent="0.25">
      <c r="A698" s="2">
        <v>337461</v>
      </c>
      <c r="B698" s="2" t="s">
        <v>511</v>
      </c>
      <c r="C698" s="2" t="s">
        <v>343</v>
      </c>
      <c r="D698" s="2" t="s">
        <v>450</v>
      </c>
      <c r="E698" s="2" t="s">
        <v>78</v>
      </c>
      <c r="H698" s="2" t="s">
        <v>17</v>
      </c>
      <c r="I698" s="2" t="s">
        <v>109</v>
      </c>
      <c r="AA698" s="2" t="s">
        <v>3070</v>
      </c>
      <c r="AB698" s="2" t="s">
        <v>3070</v>
      </c>
      <c r="AC698" s="2" t="s">
        <v>3070</v>
      </c>
      <c r="AD698" s="2" t="s">
        <v>3070</v>
      </c>
      <c r="AE698" s="2" t="s">
        <v>3070</v>
      </c>
      <c r="AF698" s="2" t="s">
        <v>3070</v>
      </c>
      <c r="AG698" s="2" t="s">
        <v>3070</v>
      </c>
    </row>
    <row r="699" spans="1:33" s="2" customFormat="1" x14ac:dyDescent="0.25">
      <c r="A699" s="2">
        <v>337463</v>
      </c>
      <c r="B699" s="2" t="s">
        <v>2103</v>
      </c>
      <c r="C699" s="2" t="s">
        <v>243</v>
      </c>
      <c r="D699" s="2" t="s">
        <v>939</v>
      </c>
      <c r="E699" s="2" t="s">
        <v>77</v>
      </c>
      <c r="F699" s="2">
        <v>34219</v>
      </c>
      <c r="G699" s="2" t="s">
        <v>2104</v>
      </c>
      <c r="H699" s="2" t="s">
        <v>17</v>
      </c>
      <c r="I699" s="2" t="s">
        <v>109</v>
      </c>
      <c r="AC699" s="2" t="s">
        <v>3070</v>
      </c>
      <c r="AD699" s="2" t="s">
        <v>3070</v>
      </c>
      <c r="AE699" s="2" t="s">
        <v>3070</v>
      </c>
      <c r="AF699" s="2" t="s">
        <v>3070</v>
      </c>
      <c r="AG699" s="2" t="s">
        <v>3070</v>
      </c>
    </row>
    <row r="700" spans="1:33" s="2" customFormat="1" x14ac:dyDescent="0.25">
      <c r="A700" s="2">
        <v>337466</v>
      </c>
      <c r="B700" s="2" t="s">
        <v>1973</v>
      </c>
      <c r="C700" s="2" t="s">
        <v>1974</v>
      </c>
      <c r="D700" s="2" t="s">
        <v>1396</v>
      </c>
      <c r="E700" s="2" t="s">
        <v>78</v>
      </c>
      <c r="F700" s="2">
        <v>36689</v>
      </c>
      <c r="G700" s="2" t="s">
        <v>212</v>
      </c>
      <c r="H700" s="2" t="s">
        <v>17</v>
      </c>
      <c r="I700" s="2" t="s">
        <v>109</v>
      </c>
      <c r="AC700" s="2" t="s">
        <v>3070</v>
      </c>
      <c r="AD700" s="2" t="s">
        <v>3070</v>
      </c>
      <c r="AE700" s="2" t="s">
        <v>3070</v>
      </c>
      <c r="AF700" s="2" t="s">
        <v>3070</v>
      </c>
      <c r="AG700" s="2" t="s">
        <v>3070</v>
      </c>
    </row>
    <row r="701" spans="1:33" s="2" customFormat="1" x14ac:dyDescent="0.25">
      <c r="A701" s="2">
        <v>337469</v>
      </c>
      <c r="B701" s="2" t="s">
        <v>1946</v>
      </c>
      <c r="C701" s="2" t="s">
        <v>520</v>
      </c>
      <c r="D701" s="2" t="s">
        <v>1947</v>
      </c>
      <c r="E701" s="2" t="s">
        <v>78</v>
      </c>
      <c r="H701" s="2" t="s">
        <v>17</v>
      </c>
      <c r="I701" s="2" t="s">
        <v>109</v>
      </c>
      <c r="AA701" s="2" t="s">
        <v>3070</v>
      </c>
      <c r="AB701" s="2" t="s">
        <v>3070</v>
      </c>
      <c r="AC701" s="2" t="s">
        <v>3070</v>
      </c>
      <c r="AD701" s="2" t="s">
        <v>3070</v>
      </c>
      <c r="AE701" s="2" t="s">
        <v>3070</v>
      </c>
      <c r="AF701" s="2" t="s">
        <v>3070</v>
      </c>
      <c r="AG701" s="2" t="s">
        <v>3070</v>
      </c>
    </row>
    <row r="702" spans="1:33" s="2" customFormat="1" x14ac:dyDescent="0.25">
      <c r="A702" s="2">
        <v>337471</v>
      </c>
      <c r="B702" s="2" t="s">
        <v>1595</v>
      </c>
      <c r="C702" s="2" t="s">
        <v>459</v>
      </c>
      <c r="D702" s="2" t="s">
        <v>1596</v>
      </c>
      <c r="E702" s="2" t="s">
        <v>78</v>
      </c>
      <c r="H702" s="2" t="s">
        <v>17</v>
      </c>
      <c r="I702" s="2" t="s">
        <v>109</v>
      </c>
      <c r="AA702" s="2" t="s">
        <v>3070</v>
      </c>
      <c r="AB702" s="2" t="s">
        <v>3070</v>
      </c>
      <c r="AC702" s="2" t="s">
        <v>3070</v>
      </c>
      <c r="AD702" s="2" t="s">
        <v>3070</v>
      </c>
      <c r="AE702" s="2" t="s">
        <v>3070</v>
      </c>
      <c r="AF702" s="2" t="s">
        <v>3070</v>
      </c>
      <c r="AG702" s="2" t="s">
        <v>3070</v>
      </c>
    </row>
    <row r="703" spans="1:33" s="2" customFormat="1" x14ac:dyDescent="0.25">
      <c r="A703" s="2">
        <v>337473</v>
      </c>
      <c r="B703" s="2" t="s">
        <v>1597</v>
      </c>
      <c r="C703" s="2" t="s">
        <v>652</v>
      </c>
      <c r="D703" s="2" t="s">
        <v>237</v>
      </c>
      <c r="E703" s="2" t="s">
        <v>78</v>
      </c>
      <c r="F703" s="2">
        <v>36240</v>
      </c>
      <c r="G703" s="2" t="s">
        <v>19</v>
      </c>
      <c r="H703" s="2" t="s">
        <v>17</v>
      </c>
      <c r="I703" s="2" t="s">
        <v>109</v>
      </c>
      <c r="AB703" s="2" t="s">
        <v>3070</v>
      </c>
      <c r="AC703" s="2" t="s">
        <v>3070</v>
      </c>
      <c r="AD703" s="2" t="s">
        <v>3070</v>
      </c>
      <c r="AE703" s="2" t="s">
        <v>3070</v>
      </c>
      <c r="AF703" s="2" t="s">
        <v>3070</v>
      </c>
      <c r="AG703" s="2" t="s">
        <v>3070</v>
      </c>
    </row>
    <row r="704" spans="1:33" s="2" customFormat="1" x14ac:dyDescent="0.25">
      <c r="A704" s="2">
        <v>337474</v>
      </c>
      <c r="B704" s="2" t="s">
        <v>1598</v>
      </c>
      <c r="C704" s="2" t="s">
        <v>221</v>
      </c>
      <c r="D704" s="2" t="s">
        <v>665</v>
      </c>
      <c r="E704" s="2" t="s">
        <v>78</v>
      </c>
      <c r="H704" s="2" t="s">
        <v>17</v>
      </c>
      <c r="I704" s="2" t="s">
        <v>109</v>
      </c>
      <c r="AA704" s="2" t="s">
        <v>3070</v>
      </c>
      <c r="AB704" s="2" t="s">
        <v>3070</v>
      </c>
      <c r="AC704" s="2" t="s">
        <v>3070</v>
      </c>
      <c r="AD704" s="2" t="s">
        <v>3070</v>
      </c>
      <c r="AE704" s="2" t="s">
        <v>3070</v>
      </c>
      <c r="AF704" s="2" t="s">
        <v>3070</v>
      </c>
      <c r="AG704" s="2" t="s">
        <v>3070</v>
      </c>
    </row>
    <row r="705" spans="1:33" s="2" customFormat="1" x14ac:dyDescent="0.25">
      <c r="A705" s="2">
        <v>337482</v>
      </c>
      <c r="B705" s="2" t="s">
        <v>1599</v>
      </c>
      <c r="C705" s="2" t="s">
        <v>325</v>
      </c>
      <c r="D705" s="2" t="s">
        <v>913</v>
      </c>
      <c r="E705" s="2" t="s">
        <v>77</v>
      </c>
      <c r="F705" s="2">
        <v>30184</v>
      </c>
      <c r="G705" s="2" t="s">
        <v>1600</v>
      </c>
      <c r="H705" s="2" t="s">
        <v>17</v>
      </c>
      <c r="I705" s="2" t="s">
        <v>109</v>
      </c>
      <c r="AB705" s="2" t="s">
        <v>3070</v>
      </c>
      <c r="AC705" s="2" t="s">
        <v>3070</v>
      </c>
      <c r="AD705" s="2" t="s">
        <v>3070</v>
      </c>
      <c r="AE705" s="2" t="s">
        <v>3070</v>
      </c>
      <c r="AF705" s="2" t="s">
        <v>3070</v>
      </c>
      <c r="AG705" s="2" t="s">
        <v>3070</v>
      </c>
    </row>
    <row r="706" spans="1:33" s="2" customFormat="1" x14ac:dyDescent="0.25">
      <c r="A706" s="2">
        <v>337485</v>
      </c>
      <c r="B706" s="2" t="s">
        <v>1948</v>
      </c>
      <c r="C706" s="2" t="s">
        <v>708</v>
      </c>
      <c r="D706" s="2" t="s">
        <v>647</v>
      </c>
      <c r="E706" s="2" t="s">
        <v>77</v>
      </c>
      <c r="H706" s="2" t="s">
        <v>17</v>
      </c>
      <c r="I706" s="2" t="s">
        <v>109</v>
      </c>
      <c r="AB706" s="2" t="s">
        <v>3070</v>
      </c>
      <c r="AC706" s="2" t="s">
        <v>3070</v>
      </c>
      <c r="AD706" s="2" t="s">
        <v>3070</v>
      </c>
      <c r="AE706" s="2" t="s">
        <v>3070</v>
      </c>
      <c r="AF706" s="2" t="s">
        <v>3070</v>
      </c>
      <c r="AG706" s="2" t="s">
        <v>3070</v>
      </c>
    </row>
    <row r="707" spans="1:33" s="2" customFormat="1" x14ac:dyDescent="0.25">
      <c r="A707" s="2">
        <v>337487</v>
      </c>
      <c r="B707" s="2" t="s">
        <v>1601</v>
      </c>
      <c r="C707" s="2" t="s">
        <v>213</v>
      </c>
      <c r="D707" s="2" t="s">
        <v>1602</v>
      </c>
      <c r="E707" s="2" t="s">
        <v>77</v>
      </c>
      <c r="H707" s="2" t="s">
        <v>17</v>
      </c>
      <c r="I707" s="2" t="s">
        <v>109</v>
      </c>
      <c r="AA707" s="2" t="s">
        <v>3070</v>
      </c>
      <c r="AB707" s="2" t="s">
        <v>3070</v>
      </c>
      <c r="AC707" s="2" t="s">
        <v>3070</v>
      </c>
      <c r="AD707" s="2" t="s">
        <v>3070</v>
      </c>
      <c r="AE707" s="2" t="s">
        <v>3070</v>
      </c>
      <c r="AF707" s="2" t="s">
        <v>3070</v>
      </c>
      <c r="AG707" s="2" t="s">
        <v>3070</v>
      </c>
    </row>
    <row r="708" spans="1:33" s="2" customFormat="1" x14ac:dyDescent="0.25">
      <c r="A708" s="2">
        <v>337490</v>
      </c>
      <c r="B708" s="2" t="s">
        <v>2013</v>
      </c>
      <c r="C708" s="2" t="s">
        <v>360</v>
      </c>
      <c r="D708" s="2" t="s">
        <v>603</v>
      </c>
      <c r="E708" s="2" t="s">
        <v>77</v>
      </c>
      <c r="F708" s="2">
        <v>29221</v>
      </c>
      <c r="G708" s="2" t="s">
        <v>19</v>
      </c>
      <c r="H708" s="2" t="s">
        <v>17</v>
      </c>
      <c r="I708" s="2" t="s">
        <v>109</v>
      </c>
      <c r="J708" s="2" t="s">
        <v>1044</v>
      </c>
      <c r="L708" s="2" t="s">
        <v>31</v>
      </c>
      <c r="AE708" s="2" t="s">
        <v>3070</v>
      </c>
      <c r="AF708" s="2" t="s">
        <v>3070</v>
      </c>
      <c r="AG708" s="2" t="s">
        <v>3070</v>
      </c>
    </row>
    <row r="709" spans="1:33" s="2" customFormat="1" x14ac:dyDescent="0.25">
      <c r="A709" s="2">
        <v>337492</v>
      </c>
      <c r="B709" s="2" t="s">
        <v>1949</v>
      </c>
      <c r="C709" s="2" t="s">
        <v>250</v>
      </c>
      <c r="D709" s="2" t="s">
        <v>410</v>
      </c>
      <c r="E709" s="2" t="s">
        <v>77</v>
      </c>
      <c r="F709" s="2">
        <v>35686</v>
      </c>
      <c r="G709" s="2" t="s">
        <v>766</v>
      </c>
      <c r="H709" s="2" t="s">
        <v>17</v>
      </c>
      <c r="I709" s="2" t="s">
        <v>109</v>
      </c>
      <c r="AB709" s="2" t="s">
        <v>3070</v>
      </c>
      <c r="AC709" s="2" t="s">
        <v>3070</v>
      </c>
      <c r="AD709" s="2" t="s">
        <v>3070</v>
      </c>
      <c r="AE709" s="2" t="s">
        <v>3070</v>
      </c>
      <c r="AF709" s="2" t="s">
        <v>3070</v>
      </c>
      <c r="AG709" s="2" t="s">
        <v>3070</v>
      </c>
    </row>
    <row r="710" spans="1:33" s="2" customFormat="1" x14ac:dyDescent="0.25">
      <c r="A710" s="2">
        <v>337493</v>
      </c>
      <c r="B710" s="2" t="s">
        <v>1603</v>
      </c>
      <c r="C710" s="2" t="s">
        <v>727</v>
      </c>
      <c r="D710" s="2" t="s">
        <v>290</v>
      </c>
      <c r="E710" s="2" t="s">
        <v>77</v>
      </c>
      <c r="H710" s="2" t="s">
        <v>17</v>
      </c>
      <c r="I710" s="2" t="s">
        <v>109</v>
      </c>
      <c r="AA710" s="2" t="s">
        <v>3070</v>
      </c>
      <c r="AB710" s="2" t="s">
        <v>3070</v>
      </c>
      <c r="AC710" s="2" t="s">
        <v>3070</v>
      </c>
      <c r="AD710" s="2" t="s">
        <v>3070</v>
      </c>
      <c r="AE710" s="2" t="s">
        <v>3070</v>
      </c>
      <c r="AF710" s="2" t="s">
        <v>3070</v>
      </c>
      <c r="AG710" s="2" t="s">
        <v>3070</v>
      </c>
    </row>
    <row r="711" spans="1:33" s="2" customFormat="1" x14ac:dyDescent="0.25">
      <c r="A711" s="2">
        <v>337494</v>
      </c>
      <c r="B711" s="2" t="s">
        <v>1604</v>
      </c>
      <c r="C711" s="2" t="s">
        <v>246</v>
      </c>
      <c r="D711" s="2" t="s">
        <v>447</v>
      </c>
      <c r="E711" s="2" t="s">
        <v>77</v>
      </c>
      <c r="H711" s="2" t="s">
        <v>17</v>
      </c>
      <c r="I711" s="2" t="s">
        <v>109</v>
      </c>
      <c r="AA711" s="2" t="s">
        <v>3070</v>
      </c>
      <c r="AB711" s="2" t="s">
        <v>3070</v>
      </c>
      <c r="AC711" s="2" t="s">
        <v>3070</v>
      </c>
      <c r="AD711" s="2" t="s">
        <v>3070</v>
      </c>
      <c r="AE711" s="2" t="s">
        <v>3070</v>
      </c>
      <c r="AF711" s="2" t="s">
        <v>3070</v>
      </c>
      <c r="AG711" s="2" t="s">
        <v>3070</v>
      </c>
    </row>
    <row r="712" spans="1:33" s="2" customFormat="1" x14ac:dyDescent="0.25">
      <c r="A712" s="2">
        <v>337497</v>
      </c>
      <c r="B712" s="2" t="s">
        <v>2436</v>
      </c>
      <c r="C712" s="2" t="s">
        <v>221</v>
      </c>
      <c r="D712" s="2" t="s">
        <v>719</v>
      </c>
      <c r="E712" s="2" t="s">
        <v>77</v>
      </c>
      <c r="F712" s="2">
        <v>35459</v>
      </c>
      <c r="G712" s="2" t="s">
        <v>48</v>
      </c>
      <c r="H712" s="2" t="s">
        <v>17</v>
      </c>
      <c r="I712" s="2" t="s">
        <v>109</v>
      </c>
      <c r="AC712" s="2" t="s">
        <v>3070</v>
      </c>
      <c r="AD712" s="2" t="s">
        <v>3070</v>
      </c>
      <c r="AE712" s="2" t="s">
        <v>3070</v>
      </c>
      <c r="AF712" s="2" t="s">
        <v>3070</v>
      </c>
      <c r="AG712" s="2" t="s">
        <v>3070</v>
      </c>
    </row>
    <row r="713" spans="1:33" s="2" customFormat="1" x14ac:dyDescent="0.25">
      <c r="A713" s="2">
        <v>337502</v>
      </c>
      <c r="B713" s="2" t="s">
        <v>2346</v>
      </c>
      <c r="C713" s="2" t="s">
        <v>250</v>
      </c>
      <c r="D713" s="2" t="s">
        <v>2347</v>
      </c>
      <c r="E713" s="2" t="s">
        <v>77</v>
      </c>
      <c r="F713" s="2">
        <v>34342</v>
      </c>
      <c r="G713" s="2" t="s">
        <v>19</v>
      </c>
      <c r="H713" s="2" t="s">
        <v>17</v>
      </c>
      <c r="I713" s="2" t="s">
        <v>109</v>
      </c>
      <c r="AB713" s="2" t="s">
        <v>3070</v>
      </c>
      <c r="AC713" s="2" t="s">
        <v>3070</v>
      </c>
      <c r="AD713" s="2" t="s">
        <v>3070</v>
      </c>
      <c r="AE713" s="2" t="s">
        <v>3070</v>
      </c>
      <c r="AF713" s="2" t="s">
        <v>3070</v>
      </c>
      <c r="AG713" s="2" t="s">
        <v>3070</v>
      </c>
    </row>
    <row r="714" spans="1:33" s="2" customFormat="1" x14ac:dyDescent="0.25">
      <c r="A714" s="2">
        <v>337503</v>
      </c>
      <c r="B714" s="2" t="s">
        <v>2348</v>
      </c>
      <c r="C714" s="2" t="s">
        <v>246</v>
      </c>
      <c r="D714" s="2" t="s">
        <v>445</v>
      </c>
      <c r="E714" s="2" t="s">
        <v>77</v>
      </c>
      <c r="F714" s="2">
        <v>35993</v>
      </c>
      <c r="G714" s="2" t="s">
        <v>19</v>
      </c>
      <c r="H714" s="2" t="s">
        <v>17</v>
      </c>
      <c r="I714" s="2" t="s">
        <v>109</v>
      </c>
      <c r="AC714" s="2" t="s">
        <v>3070</v>
      </c>
      <c r="AD714" s="2" t="s">
        <v>3070</v>
      </c>
      <c r="AE714" s="2" t="s">
        <v>3070</v>
      </c>
      <c r="AF714" s="2" t="s">
        <v>3070</v>
      </c>
      <c r="AG714" s="2" t="s">
        <v>3070</v>
      </c>
    </row>
    <row r="715" spans="1:33" s="2" customFormat="1" x14ac:dyDescent="0.25">
      <c r="A715" s="2">
        <v>337511</v>
      </c>
      <c r="B715" s="2" t="s">
        <v>2474</v>
      </c>
      <c r="C715" s="2" t="s">
        <v>2475</v>
      </c>
      <c r="D715" s="2" t="s">
        <v>2476</v>
      </c>
      <c r="E715" s="2" t="s">
        <v>78</v>
      </c>
      <c r="F715" s="2">
        <v>26304</v>
      </c>
      <c r="G715" s="2" t="s">
        <v>212</v>
      </c>
      <c r="H715" s="2" t="s">
        <v>17</v>
      </c>
      <c r="I715" s="2" t="s">
        <v>109</v>
      </c>
      <c r="AC715" s="2" t="s">
        <v>3070</v>
      </c>
      <c r="AD715" s="2" t="s">
        <v>3070</v>
      </c>
      <c r="AE715" s="2" t="s">
        <v>3070</v>
      </c>
      <c r="AF715" s="2" t="s">
        <v>3070</v>
      </c>
      <c r="AG715" s="2" t="s">
        <v>3070</v>
      </c>
    </row>
    <row r="716" spans="1:33" s="2" customFormat="1" x14ac:dyDescent="0.25">
      <c r="A716" s="2">
        <v>337515</v>
      </c>
      <c r="B716" s="2" t="s">
        <v>2294</v>
      </c>
      <c r="C716" s="2" t="s">
        <v>345</v>
      </c>
      <c r="D716" s="2" t="s">
        <v>777</v>
      </c>
      <c r="E716" s="2" t="s">
        <v>77</v>
      </c>
      <c r="H716" s="2" t="s">
        <v>17</v>
      </c>
      <c r="I716" s="2" t="s">
        <v>109</v>
      </c>
      <c r="AA716" s="2" t="s">
        <v>3070</v>
      </c>
      <c r="AB716" s="2" t="s">
        <v>3070</v>
      </c>
      <c r="AC716" s="2" t="s">
        <v>3070</v>
      </c>
      <c r="AD716" s="2" t="s">
        <v>3070</v>
      </c>
      <c r="AE716" s="2" t="s">
        <v>3070</v>
      </c>
      <c r="AF716" s="2" t="s">
        <v>3070</v>
      </c>
      <c r="AG716" s="2" t="s">
        <v>3070</v>
      </c>
    </row>
    <row r="717" spans="1:33" s="2" customFormat="1" x14ac:dyDescent="0.25">
      <c r="A717" s="2">
        <v>337516</v>
      </c>
      <c r="B717" s="2" t="s">
        <v>1605</v>
      </c>
      <c r="C717" s="2" t="s">
        <v>230</v>
      </c>
      <c r="D717" s="2" t="s">
        <v>1606</v>
      </c>
      <c r="E717" s="2" t="s">
        <v>77</v>
      </c>
      <c r="H717" s="2" t="s">
        <v>17</v>
      </c>
      <c r="I717" s="2" t="s">
        <v>109</v>
      </c>
      <c r="AA717" s="2" t="s">
        <v>3070</v>
      </c>
      <c r="AB717" s="2" t="s">
        <v>3070</v>
      </c>
      <c r="AC717" s="2" t="s">
        <v>3070</v>
      </c>
      <c r="AD717" s="2" t="s">
        <v>3070</v>
      </c>
      <c r="AE717" s="2" t="s">
        <v>3070</v>
      </c>
      <c r="AF717" s="2" t="s">
        <v>3070</v>
      </c>
      <c r="AG717" s="2" t="s">
        <v>3070</v>
      </c>
    </row>
    <row r="718" spans="1:33" s="2" customFormat="1" x14ac:dyDescent="0.25">
      <c r="A718" s="2">
        <v>337517</v>
      </c>
      <c r="B718" s="2" t="s">
        <v>1607</v>
      </c>
      <c r="C718" s="2" t="s">
        <v>363</v>
      </c>
      <c r="D718" s="2" t="s">
        <v>1076</v>
      </c>
      <c r="E718" s="2" t="s">
        <v>77</v>
      </c>
      <c r="H718" s="2" t="s">
        <v>17</v>
      </c>
      <c r="I718" s="2" t="s">
        <v>109</v>
      </c>
      <c r="AA718" s="2" t="s">
        <v>3070</v>
      </c>
      <c r="AB718" s="2" t="s">
        <v>3070</v>
      </c>
      <c r="AC718" s="2" t="s">
        <v>3070</v>
      </c>
      <c r="AD718" s="2" t="s">
        <v>3070</v>
      </c>
      <c r="AE718" s="2" t="s">
        <v>3070</v>
      </c>
      <c r="AF718" s="2" t="s">
        <v>3070</v>
      </c>
      <c r="AG718" s="2" t="s">
        <v>3070</v>
      </c>
    </row>
    <row r="719" spans="1:33" s="2" customFormat="1" x14ac:dyDescent="0.25">
      <c r="A719" s="2">
        <v>337518</v>
      </c>
      <c r="B719" s="2" t="s">
        <v>1608</v>
      </c>
      <c r="C719" s="2" t="s">
        <v>451</v>
      </c>
      <c r="D719" s="2" t="s">
        <v>1609</v>
      </c>
      <c r="E719" s="2" t="s">
        <v>77</v>
      </c>
      <c r="H719" s="2" t="s">
        <v>17</v>
      </c>
      <c r="I719" s="2" t="s">
        <v>109</v>
      </c>
      <c r="AA719" s="2" t="s">
        <v>3070</v>
      </c>
      <c r="AB719" s="2" t="s">
        <v>3070</v>
      </c>
      <c r="AC719" s="2" t="s">
        <v>3070</v>
      </c>
      <c r="AD719" s="2" t="s">
        <v>3070</v>
      </c>
      <c r="AE719" s="2" t="s">
        <v>3070</v>
      </c>
      <c r="AF719" s="2" t="s">
        <v>3070</v>
      </c>
      <c r="AG719" s="2" t="s">
        <v>3070</v>
      </c>
    </row>
    <row r="720" spans="1:33" s="2" customFormat="1" x14ac:dyDescent="0.25">
      <c r="A720" s="2">
        <v>337521</v>
      </c>
      <c r="B720" s="2" t="s">
        <v>1610</v>
      </c>
      <c r="C720" s="2" t="s">
        <v>413</v>
      </c>
      <c r="D720" s="2" t="s">
        <v>350</v>
      </c>
      <c r="E720" s="2" t="s">
        <v>77</v>
      </c>
      <c r="F720" s="2">
        <v>36972</v>
      </c>
      <c r="G720" s="2" t="s">
        <v>506</v>
      </c>
      <c r="H720" s="2" t="s">
        <v>17</v>
      </c>
      <c r="I720" s="2" t="s">
        <v>109</v>
      </c>
      <c r="AC720" s="2" t="s">
        <v>3070</v>
      </c>
      <c r="AD720" s="2" t="s">
        <v>3070</v>
      </c>
      <c r="AE720" s="2" t="s">
        <v>3070</v>
      </c>
      <c r="AF720" s="2" t="s">
        <v>3070</v>
      </c>
      <c r="AG720" s="2" t="s">
        <v>3070</v>
      </c>
    </row>
    <row r="721" spans="1:33" s="2" customFormat="1" x14ac:dyDescent="0.25">
      <c r="A721" s="2">
        <v>337524</v>
      </c>
      <c r="B721" s="2" t="s">
        <v>2448</v>
      </c>
      <c r="C721" s="2" t="s">
        <v>333</v>
      </c>
      <c r="D721" s="2" t="s">
        <v>402</v>
      </c>
      <c r="E721" s="2" t="s">
        <v>77</v>
      </c>
      <c r="F721" s="2">
        <v>29356</v>
      </c>
      <c r="G721" s="2" t="s">
        <v>19</v>
      </c>
      <c r="H721" s="2" t="s">
        <v>17</v>
      </c>
      <c r="I721" s="2" t="s">
        <v>109</v>
      </c>
      <c r="AB721" s="2" t="s">
        <v>3070</v>
      </c>
      <c r="AC721" s="2" t="s">
        <v>3070</v>
      </c>
      <c r="AD721" s="2" t="s">
        <v>3070</v>
      </c>
      <c r="AE721" s="2" t="s">
        <v>3070</v>
      </c>
      <c r="AF721" s="2" t="s">
        <v>3070</v>
      </c>
      <c r="AG721" s="2" t="s">
        <v>3070</v>
      </c>
    </row>
    <row r="722" spans="1:33" s="2" customFormat="1" x14ac:dyDescent="0.25">
      <c r="A722" s="2">
        <v>337528</v>
      </c>
      <c r="B722" s="2" t="s">
        <v>1950</v>
      </c>
      <c r="C722" s="2" t="s">
        <v>250</v>
      </c>
      <c r="D722" s="2" t="s">
        <v>412</v>
      </c>
      <c r="E722" s="2" t="s">
        <v>77</v>
      </c>
      <c r="H722" s="2" t="s">
        <v>17</v>
      </c>
      <c r="I722" s="2" t="s">
        <v>109</v>
      </c>
      <c r="AB722" s="2" t="s">
        <v>3070</v>
      </c>
      <c r="AC722" s="2" t="s">
        <v>3070</v>
      </c>
      <c r="AD722" s="2" t="s">
        <v>3070</v>
      </c>
      <c r="AE722" s="2" t="s">
        <v>3070</v>
      </c>
      <c r="AF722" s="2" t="s">
        <v>3070</v>
      </c>
      <c r="AG722" s="2" t="s">
        <v>3070</v>
      </c>
    </row>
    <row r="723" spans="1:33" s="2" customFormat="1" x14ac:dyDescent="0.25">
      <c r="A723" s="2">
        <v>337529</v>
      </c>
      <c r="B723" s="2" t="s">
        <v>2403</v>
      </c>
      <c r="C723" s="2" t="s">
        <v>2143</v>
      </c>
      <c r="D723" s="2" t="s">
        <v>280</v>
      </c>
      <c r="E723" s="2" t="s">
        <v>77</v>
      </c>
      <c r="H723" s="2" t="s">
        <v>17</v>
      </c>
      <c r="I723" s="2" t="s">
        <v>109</v>
      </c>
      <c r="AD723" s="2" t="s">
        <v>3070</v>
      </c>
      <c r="AE723" s="2" t="s">
        <v>3070</v>
      </c>
      <c r="AF723" s="2" t="s">
        <v>3070</v>
      </c>
      <c r="AG723" s="2" t="s">
        <v>3070</v>
      </c>
    </row>
    <row r="724" spans="1:33" s="2" customFormat="1" x14ac:dyDescent="0.25">
      <c r="A724" s="2">
        <v>337530</v>
      </c>
      <c r="B724" s="2" t="s">
        <v>2001</v>
      </c>
      <c r="C724" s="2" t="s">
        <v>321</v>
      </c>
      <c r="D724" s="2" t="s">
        <v>2002</v>
      </c>
      <c r="E724" s="2" t="s">
        <v>77</v>
      </c>
      <c r="H724" s="2" t="s">
        <v>17</v>
      </c>
      <c r="I724" s="2" t="s">
        <v>109</v>
      </c>
      <c r="AA724" s="2" t="s">
        <v>3070</v>
      </c>
      <c r="AB724" s="2" t="s">
        <v>3070</v>
      </c>
      <c r="AC724" s="2" t="s">
        <v>3070</v>
      </c>
      <c r="AD724" s="2" t="s">
        <v>3070</v>
      </c>
      <c r="AE724" s="2" t="s">
        <v>3070</v>
      </c>
      <c r="AF724" s="2" t="s">
        <v>3070</v>
      </c>
      <c r="AG724" s="2" t="s">
        <v>3070</v>
      </c>
    </row>
    <row r="725" spans="1:33" s="2" customFormat="1" x14ac:dyDescent="0.25">
      <c r="A725" s="2">
        <v>337535</v>
      </c>
      <c r="B725" s="2" t="s">
        <v>1611</v>
      </c>
      <c r="C725" s="2" t="s">
        <v>426</v>
      </c>
      <c r="D725" s="2" t="s">
        <v>1612</v>
      </c>
      <c r="E725" s="2" t="s">
        <v>77</v>
      </c>
      <c r="H725" s="2" t="s">
        <v>17</v>
      </c>
      <c r="I725" s="2" t="s">
        <v>109</v>
      </c>
      <c r="AA725" s="2" t="s">
        <v>3070</v>
      </c>
      <c r="AB725" s="2" t="s">
        <v>3070</v>
      </c>
      <c r="AC725" s="2" t="s">
        <v>3070</v>
      </c>
      <c r="AD725" s="2" t="s">
        <v>3070</v>
      </c>
      <c r="AE725" s="2" t="s">
        <v>3070</v>
      </c>
      <c r="AF725" s="2" t="s">
        <v>3070</v>
      </c>
      <c r="AG725" s="2" t="s">
        <v>3070</v>
      </c>
    </row>
    <row r="726" spans="1:33" s="2" customFormat="1" x14ac:dyDescent="0.25">
      <c r="A726" s="2">
        <v>337536</v>
      </c>
      <c r="B726" s="2" t="s">
        <v>2105</v>
      </c>
      <c r="C726" s="2" t="s">
        <v>2106</v>
      </c>
      <c r="D726" s="2" t="s">
        <v>287</v>
      </c>
      <c r="E726" s="2" t="s">
        <v>77</v>
      </c>
      <c r="H726" s="2" t="s">
        <v>17</v>
      </c>
      <c r="I726" s="2" t="s">
        <v>109</v>
      </c>
      <c r="AB726" s="2" t="s">
        <v>3070</v>
      </c>
      <c r="AC726" s="2" t="s">
        <v>3070</v>
      </c>
      <c r="AD726" s="2" t="s">
        <v>3070</v>
      </c>
      <c r="AE726" s="2" t="s">
        <v>3070</v>
      </c>
      <c r="AF726" s="2" t="s">
        <v>3070</v>
      </c>
      <c r="AG726" s="2" t="s">
        <v>3070</v>
      </c>
    </row>
    <row r="727" spans="1:33" s="2" customFormat="1" x14ac:dyDescent="0.25">
      <c r="A727" s="2">
        <v>337537</v>
      </c>
      <c r="B727" s="2" t="s">
        <v>2331</v>
      </c>
      <c r="C727" s="2" t="s">
        <v>2332</v>
      </c>
      <c r="D727" s="2" t="s">
        <v>856</v>
      </c>
      <c r="E727" s="2" t="s">
        <v>77</v>
      </c>
      <c r="F727" s="2">
        <v>32902</v>
      </c>
      <c r="G727" s="2" t="s">
        <v>1045</v>
      </c>
      <c r="H727" s="2" t="s">
        <v>17</v>
      </c>
      <c r="I727" s="2" t="s">
        <v>109</v>
      </c>
      <c r="J727" s="2" t="s">
        <v>1044</v>
      </c>
      <c r="L727" s="2" t="s">
        <v>28</v>
      </c>
    </row>
    <row r="728" spans="1:33" s="2" customFormat="1" x14ac:dyDescent="0.25">
      <c r="A728" s="2">
        <v>337540</v>
      </c>
      <c r="B728" s="2" t="s">
        <v>1975</v>
      </c>
      <c r="C728" s="2" t="s">
        <v>275</v>
      </c>
      <c r="D728" s="2" t="s">
        <v>1976</v>
      </c>
      <c r="E728" s="2" t="s">
        <v>78</v>
      </c>
      <c r="F728" s="2">
        <v>33826</v>
      </c>
      <c r="G728" s="2" t="s">
        <v>1977</v>
      </c>
      <c r="H728" s="2" t="s">
        <v>17</v>
      </c>
      <c r="I728" s="2" t="s">
        <v>109</v>
      </c>
      <c r="AB728" s="2" t="s">
        <v>3070</v>
      </c>
      <c r="AC728" s="2" t="s">
        <v>3070</v>
      </c>
      <c r="AD728" s="2" t="s">
        <v>3070</v>
      </c>
      <c r="AE728" s="2" t="s">
        <v>3070</v>
      </c>
      <c r="AF728" s="2" t="s">
        <v>3070</v>
      </c>
      <c r="AG728" s="2" t="s">
        <v>3070</v>
      </c>
    </row>
    <row r="729" spans="1:33" s="2" customFormat="1" x14ac:dyDescent="0.25">
      <c r="A729" s="2">
        <v>337544</v>
      </c>
      <c r="B729" s="2" t="s">
        <v>2349</v>
      </c>
      <c r="C729" s="2" t="s">
        <v>250</v>
      </c>
      <c r="D729" s="2" t="s">
        <v>2350</v>
      </c>
      <c r="E729" s="2" t="s">
        <v>78</v>
      </c>
      <c r="F729" s="2">
        <v>35459</v>
      </c>
      <c r="G729" s="2" t="s">
        <v>19</v>
      </c>
      <c r="H729" s="2" t="s">
        <v>17</v>
      </c>
      <c r="I729" s="2" t="s">
        <v>109</v>
      </c>
      <c r="AC729" s="2" t="s">
        <v>3070</v>
      </c>
      <c r="AD729" s="2" t="s">
        <v>3070</v>
      </c>
      <c r="AE729" s="2" t="s">
        <v>3070</v>
      </c>
      <c r="AF729" s="2" t="s">
        <v>3070</v>
      </c>
      <c r="AG729" s="2" t="s">
        <v>3070</v>
      </c>
    </row>
    <row r="730" spans="1:33" s="2" customFormat="1" x14ac:dyDescent="0.25">
      <c r="A730" s="2">
        <v>337546</v>
      </c>
      <c r="B730" s="2" t="s">
        <v>2404</v>
      </c>
      <c r="C730" s="2" t="s">
        <v>213</v>
      </c>
      <c r="D730" s="2" t="s">
        <v>2405</v>
      </c>
      <c r="E730" s="2" t="s">
        <v>78</v>
      </c>
      <c r="H730" s="2" t="s">
        <v>17</v>
      </c>
      <c r="I730" s="2" t="s">
        <v>109</v>
      </c>
      <c r="AF730" s="2" t="s">
        <v>3070</v>
      </c>
      <c r="AG730" s="2" t="s">
        <v>3070</v>
      </c>
    </row>
    <row r="731" spans="1:33" s="2" customFormat="1" x14ac:dyDescent="0.25">
      <c r="A731" s="2">
        <v>337548</v>
      </c>
      <c r="B731" s="2" t="s">
        <v>1613</v>
      </c>
      <c r="C731" s="2" t="s">
        <v>310</v>
      </c>
      <c r="D731" s="2" t="s">
        <v>290</v>
      </c>
      <c r="E731" s="2" t="s">
        <v>78</v>
      </c>
      <c r="H731" s="2" t="s">
        <v>17</v>
      </c>
      <c r="I731" s="2" t="s">
        <v>109</v>
      </c>
      <c r="AA731" s="2" t="s">
        <v>3070</v>
      </c>
      <c r="AB731" s="2" t="s">
        <v>3070</v>
      </c>
      <c r="AC731" s="2" t="s">
        <v>3070</v>
      </c>
      <c r="AD731" s="2" t="s">
        <v>3070</v>
      </c>
      <c r="AE731" s="2" t="s">
        <v>3070</v>
      </c>
      <c r="AF731" s="2" t="s">
        <v>3070</v>
      </c>
      <c r="AG731" s="2" t="s">
        <v>3070</v>
      </c>
    </row>
    <row r="732" spans="1:33" s="2" customFormat="1" x14ac:dyDescent="0.25">
      <c r="A732" s="2">
        <v>337554</v>
      </c>
      <c r="B732" s="2" t="s">
        <v>2366</v>
      </c>
      <c r="C732" s="2" t="s">
        <v>230</v>
      </c>
      <c r="D732" s="2" t="s">
        <v>1782</v>
      </c>
      <c r="E732" s="2" t="s">
        <v>77</v>
      </c>
      <c r="F732" s="2">
        <v>31650</v>
      </c>
      <c r="G732" s="2" t="s">
        <v>68</v>
      </c>
      <c r="H732" s="2" t="s">
        <v>17</v>
      </c>
      <c r="I732" s="2" t="s">
        <v>109</v>
      </c>
      <c r="J732" s="2" t="s">
        <v>1044</v>
      </c>
      <c r="L732" s="2" t="s">
        <v>68</v>
      </c>
      <c r="AF732" s="2" t="s">
        <v>3070</v>
      </c>
      <c r="AG732" s="2" t="s">
        <v>3070</v>
      </c>
    </row>
    <row r="733" spans="1:33" s="2" customFormat="1" x14ac:dyDescent="0.25">
      <c r="A733" s="2">
        <v>337556</v>
      </c>
      <c r="B733" s="2" t="s">
        <v>1614</v>
      </c>
      <c r="C733" s="2" t="s">
        <v>210</v>
      </c>
      <c r="D733" s="2" t="s">
        <v>811</v>
      </c>
      <c r="E733" s="2" t="s">
        <v>78</v>
      </c>
      <c r="H733" s="2" t="s">
        <v>17</v>
      </c>
      <c r="I733" s="2" t="s">
        <v>109</v>
      </c>
    </row>
    <row r="734" spans="1:33" s="2" customFormat="1" x14ac:dyDescent="0.25">
      <c r="A734" s="2">
        <v>337560</v>
      </c>
      <c r="B734" s="2" t="s">
        <v>2409</v>
      </c>
      <c r="C734" s="2" t="s">
        <v>371</v>
      </c>
      <c r="D734" s="2" t="s">
        <v>2254</v>
      </c>
      <c r="E734" s="2" t="s">
        <v>77</v>
      </c>
      <c r="F734" s="2">
        <v>29395</v>
      </c>
      <c r="G734" s="2" t="s">
        <v>2410</v>
      </c>
      <c r="H734" s="2" t="s">
        <v>17</v>
      </c>
      <c r="I734" s="2" t="s">
        <v>109</v>
      </c>
      <c r="AB734" s="2" t="s">
        <v>3070</v>
      </c>
      <c r="AC734" s="2" t="s">
        <v>3070</v>
      </c>
      <c r="AD734" s="2" t="s">
        <v>3070</v>
      </c>
      <c r="AE734" s="2" t="s">
        <v>3070</v>
      </c>
      <c r="AF734" s="2" t="s">
        <v>3070</v>
      </c>
      <c r="AG734" s="2" t="s">
        <v>3070</v>
      </c>
    </row>
    <row r="735" spans="1:33" s="2" customFormat="1" x14ac:dyDescent="0.25">
      <c r="A735" s="2">
        <v>337561</v>
      </c>
      <c r="B735" s="2" t="s">
        <v>1978</v>
      </c>
      <c r="C735" s="2" t="s">
        <v>427</v>
      </c>
      <c r="D735" s="2" t="s">
        <v>272</v>
      </c>
      <c r="E735" s="2" t="s">
        <v>78</v>
      </c>
      <c r="F735" s="2">
        <v>29240</v>
      </c>
      <c r="G735" s="2" t="s">
        <v>19</v>
      </c>
      <c r="H735" s="2" t="s">
        <v>17</v>
      </c>
      <c r="I735" s="2" t="s">
        <v>109</v>
      </c>
      <c r="AC735" s="2" t="s">
        <v>3070</v>
      </c>
      <c r="AD735" s="2" t="s">
        <v>3070</v>
      </c>
      <c r="AE735" s="2" t="s">
        <v>3070</v>
      </c>
      <c r="AF735" s="2" t="s">
        <v>3070</v>
      </c>
      <c r="AG735" s="2" t="s">
        <v>3070</v>
      </c>
    </row>
    <row r="736" spans="1:33" s="2" customFormat="1" x14ac:dyDescent="0.25">
      <c r="A736" s="2">
        <v>337562</v>
      </c>
      <c r="B736" s="2" t="s">
        <v>1615</v>
      </c>
      <c r="C736" s="2" t="s">
        <v>325</v>
      </c>
      <c r="D736" s="2" t="s">
        <v>856</v>
      </c>
      <c r="E736" s="2" t="s">
        <v>78</v>
      </c>
      <c r="H736" s="2" t="s">
        <v>17</v>
      </c>
      <c r="I736" s="2" t="s">
        <v>109</v>
      </c>
      <c r="AA736" s="2" t="s">
        <v>3070</v>
      </c>
      <c r="AB736" s="2" t="s">
        <v>3070</v>
      </c>
      <c r="AC736" s="2" t="s">
        <v>3070</v>
      </c>
      <c r="AD736" s="2" t="s">
        <v>3070</v>
      </c>
      <c r="AE736" s="2" t="s">
        <v>3070</v>
      </c>
      <c r="AF736" s="2" t="s">
        <v>3070</v>
      </c>
      <c r="AG736" s="2" t="s">
        <v>3070</v>
      </c>
    </row>
    <row r="737" spans="1:33" s="2" customFormat="1" x14ac:dyDescent="0.25">
      <c r="A737" s="2">
        <v>337566</v>
      </c>
      <c r="B737" s="2" t="s">
        <v>1616</v>
      </c>
      <c r="C737" s="2" t="s">
        <v>295</v>
      </c>
      <c r="D737" s="2" t="s">
        <v>475</v>
      </c>
      <c r="E737" s="2" t="s">
        <v>78</v>
      </c>
      <c r="H737" s="2" t="s">
        <v>17</v>
      </c>
      <c r="I737" s="2" t="s">
        <v>109</v>
      </c>
      <c r="AA737" s="2" t="s">
        <v>3070</v>
      </c>
      <c r="AB737" s="2" t="s">
        <v>3070</v>
      </c>
      <c r="AC737" s="2" t="s">
        <v>3070</v>
      </c>
      <c r="AD737" s="2" t="s">
        <v>3070</v>
      </c>
      <c r="AE737" s="2" t="s">
        <v>3070</v>
      </c>
      <c r="AF737" s="2" t="s">
        <v>3070</v>
      </c>
      <c r="AG737" s="2" t="s">
        <v>3070</v>
      </c>
    </row>
    <row r="738" spans="1:33" s="2" customFormat="1" x14ac:dyDescent="0.25">
      <c r="A738" s="2">
        <v>337582</v>
      </c>
      <c r="B738" s="2" t="s">
        <v>1617</v>
      </c>
      <c r="C738" s="2" t="s">
        <v>875</v>
      </c>
      <c r="D738" s="2" t="s">
        <v>1618</v>
      </c>
      <c r="E738" s="2" t="s">
        <v>78</v>
      </c>
      <c r="H738" s="2" t="s">
        <v>17</v>
      </c>
      <c r="I738" s="2" t="s">
        <v>109</v>
      </c>
      <c r="AA738" s="2" t="s">
        <v>3070</v>
      </c>
      <c r="AB738" s="2" t="s">
        <v>3070</v>
      </c>
      <c r="AC738" s="2" t="s">
        <v>3070</v>
      </c>
      <c r="AD738" s="2" t="s">
        <v>3070</v>
      </c>
      <c r="AE738" s="2" t="s">
        <v>3070</v>
      </c>
      <c r="AF738" s="2" t="s">
        <v>3070</v>
      </c>
      <c r="AG738" s="2" t="s">
        <v>3070</v>
      </c>
    </row>
    <row r="739" spans="1:33" s="2" customFormat="1" x14ac:dyDescent="0.25">
      <c r="A739" s="2">
        <v>337585</v>
      </c>
      <c r="B739" s="2" t="s">
        <v>2207</v>
      </c>
      <c r="C739" s="2" t="s">
        <v>424</v>
      </c>
      <c r="D739" s="2" t="s">
        <v>269</v>
      </c>
      <c r="E739" s="2" t="s">
        <v>78</v>
      </c>
      <c r="H739" s="2" t="s">
        <v>17</v>
      </c>
      <c r="I739" s="2" t="s">
        <v>109</v>
      </c>
      <c r="AA739" s="2" t="s">
        <v>3070</v>
      </c>
      <c r="AB739" s="2" t="s">
        <v>3070</v>
      </c>
      <c r="AC739" s="2" t="s">
        <v>3070</v>
      </c>
      <c r="AD739" s="2" t="s">
        <v>3070</v>
      </c>
      <c r="AE739" s="2" t="s">
        <v>3070</v>
      </c>
      <c r="AF739" s="2" t="s">
        <v>3070</v>
      </c>
      <c r="AG739" s="2" t="s">
        <v>3070</v>
      </c>
    </row>
    <row r="740" spans="1:33" s="2" customFormat="1" x14ac:dyDescent="0.25">
      <c r="A740" s="2">
        <v>337587</v>
      </c>
      <c r="B740" s="2" t="s">
        <v>1951</v>
      </c>
      <c r="C740" s="2" t="s">
        <v>610</v>
      </c>
      <c r="D740" s="2" t="s">
        <v>856</v>
      </c>
      <c r="E740" s="2" t="s">
        <v>78</v>
      </c>
      <c r="H740" s="2" t="s">
        <v>17</v>
      </c>
      <c r="I740" s="2" t="s">
        <v>109</v>
      </c>
      <c r="AA740" s="2" t="s">
        <v>3070</v>
      </c>
      <c r="AB740" s="2" t="s">
        <v>3070</v>
      </c>
      <c r="AC740" s="2" t="s">
        <v>3070</v>
      </c>
      <c r="AD740" s="2" t="s">
        <v>3070</v>
      </c>
      <c r="AE740" s="2" t="s">
        <v>3070</v>
      </c>
      <c r="AF740" s="2" t="s">
        <v>3070</v>
      </c>
      <c r="AG740" s="2" t="s">
        <v>3070</v>
      </c>
    </row>
    <row r="741" spans="1:33" s="2" customFormat="1" x14ac:dyDescent="0.25">
      <c r="A741" s="2">
        <v>337590</v>
      </c>
      <c r="B741" s="2" t="s">
        <v>1619</v>
      </c>
      <c r="C741" s="2" t="s">
        <v>413</v>
      </c>
      <c r="D741" s="2" t="s">
        <v>387</v>
      </c>
      <c r="E741" s="2" t="s">
        <v>78</v>
      </c>
      <c r="H741" s="2" t="s">
        <v>17</v>
      </c>
      <c r="I741" s="2" t="s">
        <v>109</v>
      </c>
      <c r="AA741" s="2" t="s">
        <v>3070</v>
      </c>
      <c r="AB741" s="2" t="s">
        <v>3070</v>
      </c>
      <c r="AC741" s="2" t="s">
        <v>3070</v>
      </c>
      <c r="AD741" s="2" t="s">
        <v>3070</v>
      </c>
      <c r="AE741" s="2" t="s">
        <v>3070</v>
      </c>
      <c r="AF741" s="2" t="s">
        <v>3070</v>
      </c>
      <c r="AG741" s="2" t="s">
        <v>3070</v>
      </c>
    </row>
    <row r="742" spans="1:33" s="2" customFormat="1" x14ac:dyDescent="0.25">
      <c r="A742" s="2">
        <v>337595</v>
      </c>
      <c r="B742" s="2" t="s">
        <v>1620</v>
      </c>
      <c r="C742" s="2" t="s">
        <v>261</v>
      </c>
      <c r="D742" s="2" t="s">
        <v>419</v>
      </c>
      <c r="E742" s="2" t="s">
        <v>78</v>
      </c>
      <c r="H742" s="2" t="s">
        <v>17</v>
      </c>
      <c r="I742" s="2" t="s">
        <v>109</v>
      </c>
      <c r="AA742" s="2" t="s">
        <v>3070</v>
      </c>
      <c r="AB742" s="2" t="s">
        <v>3070</v>
      </c>
      <c r="AC742" s="2" t="s">
        <v>3070</v>
      </c>
      <c r="AD742" s="2" t="s">
        <v>3070</v>
      </c>
      <c r="AE742" s="2" t="s">
        <v>3070</v>
      </c>
      <c r="AF742" s="2" t="s">
        <v>3070</v>
      </c>
      <c r="AG742" s="2" t="s">
        <v>3070</v>
      </c>
    </row>
    <row r="743" spans="1:33" s="2" customFormat="1" x14ac:dyDescent="0.25">
      <c r="A743" s="2">
        <v>337597</v>
      </c>
      <c r="B743" s="2" t="s">
        <v>2367</v>
      </c>
      <c r="C743" s="2" t="s">
        <v>384</v>
      </c>
      <c r="D743" s="2" t="s">
        <v>2323</v>
      </c>
      <c r="E743" s="2" t="s">
        <v>78</v>
      </c>
      <c r="F743" s="2">
        <v>35247</v>
      </c>
      <c r="G743" s="2" t="s">
        <v>1930</v>
      </c>
      <c r="H743" s="2" t="s">
        <v>17</v>
      </c>
      <c r="I743" s="2" t="s">
        <v>109</v>
      </c>
      <c r="AC743" s="2" t="s">
        <v>3070</v>
      </c>
      <c r="AD743" s="2" t="s">
        <v>3070</v>
      </c>
      <c r="AE743" s="2" t="s">
        <v>3070</v>
      </c>
      <c r="AF743" s="2" t="s">
        <v>3070</v>
      </c>
      <c r="AG743" s="2" t="s">
        <v>3070</v>
      </c>
    </row>
    <row r="744" spans="1:33" s="2" customFormat="1" x14ac:dyDescent="0.25">
      <c r="A744" s="2">
        <v>337600</v>
      </c>
      <c r="B744" s="2" t="s">
        <v>2133</v>
      </c>
      <c r="C744" s="2" t="s">
        <v>459</v>
      </c>
      <c r="D744" s="2" t="s">
        <v>2134</v>
      </c>
      <c r="E744" s="2" t="s">
        <v>78</v>
      </c>
      <c r="H744" s="2" t="s">
        <v>17</v>
      </c>
      <c r="I744" s="2" t="s">
        <v>109</v>
      </c>
      <c r="AA744" s="2" t="s">
        <v>3070</v>
      </c>
      <c r="AB744" s="2" t="s">
        <v>3070</v>
      </c>
      <c r="AC744" s="2" t="s">
        <v>3070</v>
      </c>
      <c r="AD744" s="2" t="s">
        <v>3070</v>
      </c>
      <c r="AE744" s="2" t="s">
        <v>3070</v>
      </c>
      <c r="AF744" s="2" t="s">
        <v>3070</v>
      </c>
      <c r="AG744" s="2" t="s">
        <v>3070</v>
      </c>
    </row>
    <row r="745" spans="1:33" s="2" customFormat="1" x14ac:dyDescent="0.25">
      <c r="A745" s="2">
        <v>337602</v>
      </c>
      <c r="B745" s="2" t="s">
        <v>2117</v>
      </c>
      <c r="C745" s="2" t="s">
        <v>213</v>
      </c>
      <c r="D745" s="2" t="s">
        <v>2118</v>
      </c>
      <c r="E745" s="2" t="s">
        <v>78</v>
      </c>
      <c r="F745" s="2">
        <v>35066</v>
      </c>
      <c r="G745" s="2" t="s">
        <v>532</v>
      </c>
      <c r="H745" s="2" t="s">
        <v>17</v>
      </c>
      <c r="I745" s="2" t="s">
        <v>109</v>
      </c>
      <c r="AB745" s="2" t="s">
        <v>3070</v>
      </c>
      <c r="AC745" s="2" t="s">
        <v>3070</v>
      </c>
      <c r="AD745" s="2" t="s">
        <v>3070</v>
      </c>
      <c r="AE745" s="2" t="s">
        <v>3070</v>
      </c>
      <c r="AF745" s="2" t="s">
        <v>3070</v>
      </c>
      <c r="AG745" s="2" t="s">
        <v>3070</v>
      </c>
    </row>
    <row r="746" spans="1:33" s="2" customFormat="1" x14ac:dyDescent="0.25">
      <c r="A746" s="2">
        <v>337606</v>
      </c>
      <c r="B746" s="2" t="s">
        <v>923</v>
      </c>
      <c r="C746" s="2" t="s">
        <v>477</v>
      </c>
      <c r="D746" s="2" t="s">
        <v>281</v>
      </c>
      <c r="E746" s="2" t="s">
        <v>78</v>
      </c>
      <c r="H746" s="2" t="s">
        <v>17</v>
      </c>
      <c r="I746" s="2" t="s">
        <v>109</v>
      </c>
      <c r="AA746" s="2" t="s">
        <v>3070</v>
      </c>
      <c r="AB746" s="2" t="s">
        <v>3070</v>
      </c>
      <c r="AC746" s="2" t="s">
        <v>3070</v>
      </c>
      <c r="AD746" s="2" t="s">
        <v>3070</v>
      </c>
      <c r="AE746" s="2" t="s">
        <v>3070</v>
      </c>
      <c r="AF746" s="2" t="s">
        <v>3070</v>
      </c>
      <c r="AG746" s="2" t="s">
        <v>3070</v>
      </c>
    </row>
    <row r="747" spans="1:33" s="2" customFormat="1" x14ac:dyDescent="0.25">
      <c r="A747" s="2">
        <v>337611</v>
      </c>
      <c r="B747" s="2" t="s">
        <v>1621</v>
      </c>
      <c r="C747" s="2" t="s">
        <v>871</v>
      </c>
      <c r="D747" s="2" t="s">
        <v>281</v>
      </c>
      <c r="E747" s="2" t="s">
        <v>78</v>
      </c>
      <c r="H747" s="2" t="s">
        <v>17</v>
      </c>
      <c r="I747" s="2" t="s">
        <v>109</v>
      </c>
      <c r="AA747" s="2" t="s">
        <v>3070</v>
      </c>
      <c r="AB747" s="2" t="s">
        <v>3070</v>
      </c>
      <c r="AC747" s="2" t="s">
        <v>3070</v>
      </c>
      <c r="AD747" s="2" t="s">
        <v>3070</v>
      </c>
      <c r="AE747" s="2" t="s">
        <v>3070</v>
      </c>
      <c r="AF747" s="2" t="s">
        <v>3070</v>
      </c>
      <c r="AG747" s="2" t="s">
        <v>3070</v>
      </c>
    </row>
    <row r="748" spans="1:33" s="2" customFormat="1" x14ac:dyDescent="0.25">
      <c r="A748" s="2">
        <v>337619</v>
      </c>
      <c r="B748" s="2" t="s">
        <v>2284</v>
      </c>
      <c r="C748" s="2" t="s">
        <v>2285</v>
      </c>
      <c r="D748" s="2" t="s">
        <v>267</v>
      </c>
      <c r="E748" s="2" t="s">
        <v>78</v>
      </c>
      <c r="F748" s="2">
        <v>26231</v>
      </c>
      <c r="G748" s="2" t="s">
        <v>19</v>
      </c>
      <c r="H748" s="2" t="s">
        <v>17</v>
      </c>
      <c r="I748" s="2" t="s">
        <v>109</v>
      </c>
      <c r="AC748" s="2" t="s">
        <v>3070</v>
      </c>
      <c r="AD748" s="2" t="s">
        <v>3070</v>
      </c>
      <c r="AE748" s="2" t="s">
        <v>3070</v>
      </c>
      <c r="AF748" s="2" t="s">
        <v>3070</v>
      </c>
      <c r="AG748" s="2" t="s">
        <v>3070</v>
      </c>
    </row>
    <row r="749" spans="1:33" s="2" customFormat="1" x14ac:dyDescent="0.25">
      <c r="A749" s="2">
        <v>337624</v>
      </c>
      <c r="B749" s="2" t="s">
        <v>2003</v>
      </c>
      <c r="C749" s="2" t="s">
        <v>477</v>
      </c>
      <c r="D749" s="2" t="s">
        <v>339</v>
      </c>
      <c r="E749" s="2" t="s">
        <v>78</v>
      </c>
      <c r="F749" s="2">
        <v>33239</v>
      </c>
      <c r="G749" s="2" t="s">
        <v>709</v>
      </c>
      <c r="H749" s="2" t="s">
        <v>17</v>
      </c>
      <c r="I749" s="2" t="s">
        <v>109</v>
      </c>
      <c r="AB749" s="2" t="s">
        <v>3070</v>
      </c>
      <c r="AC749" s="2" t="s">
        <v>3070</v>
      </c>
      <c r="AD749" s="2" t="s">
        <v>3070</v>
      </c>
      <c r="AE749" s="2" t="s">
        <v>3070</v>
      </c>
      <c r="AF749" s="2" t="s">
        <v>3070</v>
      </c>
      <c r="AG749" s="2" t="s">
        <v>3070</v>
      </c>
    </row>
    <row r="750" spans="1:33" s="2" customFormat="1" x14ac:dyDescent="0.25">
      <c r="A750" s="2">
        <v>337625</v>
      </c>
      <c r="B750" s="2" t="s">
        <v>1622</v>
      </c>
      <c r="C750" s="2" t="s">
        <v>574</v>
      </c>
      <c r="D750" s="2" t="s">
        <v>1623</v>
      </c>
      <c r="E750" s="2" t="s">
        <v>78</v>
      </c>
      <c r="H750" s="2" t="s">
        <v>17</v>
      </c>
      <c r="I750" s="2" t="s">
        <v>109</v>
      </c>
      <c r="AA750" s="2" t="s">
        <v>3070</v>
      </c>
      <c r="AB750" s="2" t="s">
        <v>3070</v>
      </c>
      <c r="AC750" s="2" t="s">
        <v>3070</v>
      </c>
      <c r="AD750" s="2" t="s">
        <v>3070</v>
      </c>
      <c r="AE750" s="2" t="s">
        <v>3070</v>
      </c>
      <c r="AF750" s="2" t="s">
        <v>3070</v>
      </c>
      <c r="AG750" s="2" t="s">
        <v>3070</v>
      </c>
    </row>
    <row r="751" spans="1:33" s="2" customFormat="1" x14ac:dyDescent="0.25">
      <c r="A751" s="2">
        <v>337628</v>
      </c>
      <c r="B751" s="2" t="s">
        <v>1624</v>
      </c>
      <c r="C751" s="2" t="s">
        <v>250</v>
      </c>
      <c r="D751" s="2" t="s">
        <v>1625</v>
      </c>
      <c r="E751" s="2" t="s">
        <v>78</v>
      </c>
      <c r="F751" s="2">
        <v>34851</v>
      </c>
      <c r="G751" s="2" t="s">
        <v>717</v>
      </c>
      <c r="H751" s="2" t="s">
        <v>17</v>
      </c>
      <c r="I751" s="2" t="s">
        <v>109</v>
      </c>
      <c r="AB751" s="2" t="s">
        <v>3070</v>
      </c>
      <c r="AC751" s="2" t="s">
        <v>3070</v>
      </c>
      <c r="AD751" s="2" t="s">
        <v>3070</v>
      </c>
      <c r="AE751" s="2" t="s">
        <v>3070</v>
      </c>
      <c r="AF751" s="2" t="s">
        <v>3070</v>
      </c>
      <c r="AG751" s="2" t="s">
        <v>3070</v>
      </c>
    </row>
    <row r="752" spans="1:33" s="2" customFormat="1" x14ac:dyDescent="0.25">
      <c r="A752" s="2">
        <v>337634</v>
      </c>
      <c r="B752" s="2" t="s">
        <v>2351</v>
      </c>
      <c r="C752" s="2" t="s">
        <v>286</v>
      </c>
      <c r="D752" s="2" t="s">
        <v>920</v>
      </c>
      <c r="E752" s="2" t="s">
        <v>78</v>
      </c>
      <c r="H752" s="2" t="s">
        <v>17</v>
      </c>
      <c r="I752" s="2" t="s">
        <v>109</v>
      </c>
      <c r="AA752" s="2" t="s">
        <v>3070</v>
      </c>
      <c r="AB752" s="2" t="s">
        <v>3070</v>
      </c>
      <c r="AC752" s="2" t="s">
        <v>3070</v>
      </c>
      <c r="AD752" s="2" t="s">
        <v>3070</v>
      </c>
      <c r="AE752" s="2" t="s">
        <v>3070</v>
      </c>
      <c r="AF752" s="2" t="s">
        <v>3070</v>
      </c>
      <c r="AG752" s="2" t="s">
        <v>3070</v>
      </c>
    </row>
    <row r="753" spans="1:33" s="2" customFormat="1" x14ac:dyDescent="0.25">
      <c r="A753" s="2">
        <v>337637</v>
      </c>
      <c r="B753" s="2" t="s">
        <v>1626</v>
      </c>
      <c r="C753" s="2" t="s">
        <v>250</v>
      </c>
      <c r="D753" s="2" t="s">
        <v>421</v>
      </c>
      <c r="E753" s="2" t="s">
        <v>78</v>
      </c>
      <c r="H753" s="2" t="s">
        <v>17</v>
      </c>
      <c r="I753" s="2" t="s">
        <v>109</v>
      </c>
      <c r="AA753" s="2" t="s">
        <v>3070</v>
      </c>
      <c r="AB753" s="2" t="s">
        <v>3070</v>
      </c>
      <c r="AC753" s="2" t="s">
        <v>3070</v>
      </c>
      <c r="AD753" s="2" t="s">
        <v>3070</v>
      </c>
      <c r="AE753" s="2" t="s">
        <v>3070</v>
      </c>
      <c r="AF753" s="2" t="s">
        <v>3070</v>
      </c>
      <c r="AG753" s="2" t="s">
        <v>3070</v>
      </c>
    </row>
    <row r="754" spans="1:33" s="2" customFormat="1" x14ac:dyDescent="0.25">
      <c r="A754" s="2">
        <v>337643</v>
      </c>
      <c r="B754" s="2" t="s">
        <v>2107</v>
      </c>
      <c r="C754" s="2" t="s">
        <v>454</v>
      </c>
      <c r="D754" s="2" t="s">
        <v>307</v>
      </c>
      <c r="E754" s="2" t="s">
        <v>77</v>
      </c>
      <c r="F754" s="2">
        <v>29105</v>
      </c>
      <c r="G754" s="2" t="s">
        <v>19</v>
      </c>
      <c r="H754" s="2" t="s">
        <v>17</v>
      </c>
      <c r="I754" s="2" t="s">
        <v>109</v>
      </c>
      <c r="AB754" s="2" t="s">
        <v>3070</v>
      </c>
      <c r="AC754" s="2" t="s">
        <v>3070</v>
      </c>
      <c r="AD754" s="2" t="s">
        <v>3070</v>
      </c>
      <c r="AE754" s="2" t="s">
        <v>3070</v>
      </c>
      <c r="AF754" s="2" t="s">
        <v>3070</v>
      </c>
      <c r="AG754" s="2" t="s">
        <v>3070</v>
      </c>
    </row>
    <row r="755" spans="1:33" s="2" customFormat="1" x14ac:dyDescent="0.25">
      <c r="A755" s="2">
        <v>337644</v>
      </c>
      <c r="B755" s="2" t="s">
        <v>1627</v>
      </c>
      <c r="C755" s="2" t="s">
        <v>363</v>
      </c>
      <c r="D755" s="2" t="s">
        <v>306</v>
      </c>
      <c r="E755" s="2" t="s">
        <v>78</v>
      </c>
      <c r="H755" s="2" t="s">
        <v>17</v>
      </c>
      <c r="I755" s="2" t="s">
        <v>109</v>
      </c>
    </row>
    <row r="756" spans="1:33" s="2" customFormat="1" x14ac:dyDescent="0.25">
      <c r="A756" s="2">
        <v>337647</v>
      </c>
      <c r="B756" s="2" t="s">
        <v>1628</v>
      </c>
      <c r="C756" s="2" t="s">
        <v>1629</v>
      </c>
      <c r="D756" s="2" t="s">
        <v>749</v>
      </c>
      <c r="E756" s="2" t="s">
        <v>77</v>
      </c>
      <c r="F756" s="2">
        <v>28568</v>
      </c>
      <c r="G756" s="2" t="s">
        <v>19</v>
      </c>
      <c r="H756" s="2" t="s">
        <v>17</v>
      </c>
      <c r="I756" s="2" t="s">
        <v>109</v>
      </c>
      <c r="AC756" s="2" t="s">
        <v>3070</v>
      </c>
      <c r="AD756" s="2" t="s">
        <v>3070</v>
      </c>
      <c r="AE756" s="2" t="s">
        <v>3070</v>
      </c>
      <c r="AF756" s="2" t="s">
        <v>3070</v>
      </c>
      <c r="AG756" s="2" t="s">
        <v>3070</v>
      </c>
    </row>
    <row r="757" spans="1:33" s="2" customFormat="1" x14ac:dyDescent="0.25">
      <c r="A757" s="2">
        <v>337656</v>
      </c>
      <c r="B757" s="2" t="s">
        <v>2352</v>
      </c>
      <c r="C757" s="2" t="s">
        <v>610</v>
      </c>
      <c r="D757" s="2" t="s">
        <v>858</v>
      </c>
      <c r="E757" s="2" t="s">
        <v>78</v>
      </c>
      <c r="F757" s="2">
        <v>32456</v>
      </c>
      <c r="G757" s="2" t="s">
        <v>2353</v>
      </c>
      <c r="H757" s="2" t="s">
        <v>17</v>
      </c>
      <c r="I757" s="2" t="s">
        <v>109</v>
      </c>
      <c r="AD757" s="2" t="s">
        <v>3070</v>
      </c>
      <c r="AE757" s="2" t="s">
        <v>3070</v>
      </c>
      <c r="AF757" s="2" t="s">
        <v>3070</v>
      </c>
      <c r="AG757" s="2" t="s">
        <v>3070</v>
      </c>
    </row>
    <row r="758" spans="1:33" s="2" customFormat="1" x14ac:dyDescent="0.25">
      <c r="A758" s="2">
        <v>337659</v>
      </c>
      <c r="B758" s="2" t="s">
        <v>2411</v>
      </c>
      <c r="C758" s="2" t="s">
        <v>276</v>
      </c>
      <c r="D758" s="2" t="s">
        <v>263</v>
      </c>
      <c r="E758" s="2" t="s">
        <v>77</v>
      </c>
      <c r="F758" s="2">
        <v>25284</v>
      </c>
      <c r="G758" s="2" t="s">
        <v>19</v>
      </c>
      <c r="H758" s="2" t="s">
        <v>17</v>
      </c>
      <c r="I758" s="2" t="s">
        <v>109</v>
      </c>
      <c r="AB758" s="2" t="s">
        <v>3070</v>
      </c>
      <c r="AC758" s="2" t="s">
        <v>3070</v>
      </c>
      <c r="AD758" s="2" t="s">
        <v>3070</v>
      </c>
      <c r="AE758" s="2" t="s">
        <v>3070</v>
      </c>
      <c r="AF758" s="2" t="s">
        <v>3070</v>
      </c>
      <c r="AG758" s="2" t="s">
        <v>3070</v>
      </c>
    </row>
    <row r="759" spans="1:33" s="2" customFormat="1" x14ac:dyDescent="0.25">
      <c r="A759" s="2">
        <v>337667</v>
      </c>
      <c r="B759" s="2" t="s">
        <v>1630</v>
      </c>
      <c r="C759" s="2" t="s">
        <v>312</v>
      </c>
      <c r="D759" s="2" t="s">
        <v>1631</v>
      </c>
      <c r="E759" s="2" t="s">
        <v>78</v>
      </c>
      <c r="F759" s="2">
        <v>32410</v>
      </c>
      <c r="G759" s="2" t="s">
        <v>19</v>
      </c>
      <c r="H759" s="2" t="s">
        <v>17</v>
      </c>
      <c r="I759" s="2" t="s">
        <v>109</v>
      </c>
      <c r="AB759" s="2" t="s">
        <v>3070</v>
      </c>
      <c r="AC759" s="2" t="s">
        <v>3070</v>
      </c>
      <c r="AD759" s="2" t="s">
        <v>3070</v>
      </c>
      <c r="AE759" s="2" t="s">
        <v>3070</v>
      </c>
      <c r="AF759" s="2" t="s">
        <v>3070</v>
      </c>
      <c r="AG759" s="2" t="s">
        <v>3070</v>
      </c>
    </row>
    <row r="760" spans="1:33" s="2" customFormat="1" x14ac:dyDescent="0.25">
      <c r="A760" s="2">
        <v>337668</v>
      </c>
      <c r="B760" s="2" t="s">
        <v>2446</v>
      </c>
      <c r="C760" s="2" t="s">
        <v>460</v>
      </c>
      <c r="D760" s="2" t="s">
        <v>375</v>
      </c>
      <c r="E760" s="2" t="s">
        <v>78</v>
      </c>
      <c r="H760" s="2" t="s">
        <v>17</v>
      </c>
      <c r="I760" s="2" t="s">
        <v>109</v>
      </c>
      <c r="AB760" s="2" t="s">
        <v>3070</v>
      </c>
      <c r="AC760" s="2" t="s">
        <v>3070</v>
      </c>
      <c r="AD760" s="2" t="s">
        <v>3070</v>
      </c>
      <c r="AE760" s="2" t="s">
        <v>3070</v>
      </c>
      <c r="AF760" s="2" t="s">
        <v>3070</v>
      </c>
      <c r="AG760" s="2" t="s">
        <v>3070</v>
      </c>
    </row>
    <row r="761" spans="1:33" s="2" customFormat="1" x14ac:dyDescent="0.25">
      <c r="A761" s="2">
        <v>337670</v>
      </c>
      <c r="B761" s="2" t="s">
        <v>2226</v>
      </c>
      <c r="C761" s="2" t="s">
        <v>246</v>
      </c>
      <c r="D761" s="2" t="s">
        <v>572</v>
      </c>
      <c r="E761" s="2" t="s">
        <v>78</v>
      </c>
      <c r="H761" s="2" t="s">
        <v>17</v>
      </c>
      <c r="I761" s="2" t="s">
        <v>109</v>
      </c>
      <c r="AA761" s="2" t="s">
        <v>3070</v>
      </c>
      <c r="AB761" s="2" t="s">
        <v>3070</v>
      </c>
      <c r="AC761" s="2" t="s">
        <v>3070</v>
      </c>
      <c r="AD761" s="2" t="s">
        <v>3070</v>
      </c>
      <c r="AE761" s="2" t="s">
        <v>3070</v>
      </c>
      <c r="AF761" s="2" t="s">
        <v>3070</v>
      </c>
      <c r="AG761" s="2" t="s">
        <v>3070</v>
      </c>
    </row>
    <row r="762" spans="1:33" s="2" customFormat="1" x14ac:dyDescent="0.25">
      <c r="A762" s="2">
        <v>337671</v>
      </c>
      <c r="B762" s="2" t="s">
        <v>2135</v>
      </c>
      <c r="C762" s="2" t="s">
        <v>480</v>
      </c>
      <c r="D762" s="2" t="s">
        <v>572</v>
      </c>
      <c r="E762" s="2" t="s">
        <v>77</v>
      </c>
      <c r="F762" s="2">
        <v>35455</v>
      </c>
      <c r="G762" s="2" t="s">
        <v>59</v>
      </c>
      <c r="H762" s="2" t="s">
        <v>17</v>
      </c>
      <c r="I762" s="2" t="s">
        <v>109</v>
      </c>
      <c r="AC762" s="2" t="s">
        <v>3070</v>
      </c>
      <c r="AD762" s="2" t="s">
        <v>3070</v>
      </c>
      <c r="AE762" s="2" t="s">
        <v>3070</v>
      </c>
      <c r="AF762" s="2" t="s">
        <v>3070</v>
      </c>
      <c r="AG762" s="2" t="s">
        <v>3070</v>
      </c>
    </row>
    <row r="763" spans="1:33" s="2" customFormat="1" x14ac:dyDescent="0.25">
      <c r="A763" s="2">
        <v>337672</v>
      </c>
      <c r="B763" s="2" t="s">
        <v>1632</v>
      </c>
      <c r="C763" s="2" t="s">
        <v>454</v>
      </c>
      <c r="D763" s="2" t="s">
        <v>283</v>
      </c>
      <c r="E763" s="2" t="s">
        <v>77</v>
      </c>
      <c r="H763" s="2" t="s">
        <v>17</v>
      </c>
      <c r="I763" s="2" t="s">
        <v>109</v>
      </c>
      <c r="AA763" s="2" t="s">
        <v>3070</v>
      </c>
      <c r="AB763" s="2" t="s">
        <v>3070</v>
      </c>
      <c r="AC763" s="2" t="s">
        <v>3070</v>
      </c>
      <c r="AD763" s="2" t="s">
        <v>3070</v>
      </c>
      <c r="AE763" s="2" t="s">
        <v>3070</v>
      </c>
      <c r="AF763" s="2" t="s">
        <v>3070</v>
      </c>
      <c r="AG763" s="2" t="s">
        <v>3070</v>
      </c>
    </row>
    <row r="764" spans="1:33" s="2" customFormat="1" x14ac:dyDescent="0.25">
      <c r="A764" s="2">
        <v>337673</v>
      </c>
      <c r="B764" s="2" t="s">
        <v>2227</v>
      </c>
      <c r="C764" s="2" t="s">
        <v>219</v>
      </c>
      <c r="D764" s="2" t="s">
        <v>2228</v>
      </c>
      <c r="E764" s="2" t="s">
        <v>77</v>
      </c>
      <c r="F764" s="2">
        <v>36532</v>
      </c>
      <c r="G764" s="2" t="s">
        <v>2229</v>
      </c>
      <c r="H764" s="2" t="s">
        <v>17</v>
      </c>
      <c r="I764" s="2" t="s">
        <v>109</v>
      </c>
      <c r="AB764" s="2" t="s">
        <v>3070</v>
      </c>
      <c r="AC764" s="2" t="s">
        <v>3070</v>
      </c>
      <c r="AD764" s="2" t="s">
        <v>3070</v>
      </c>
      <c r="AE764" s="2" t="s">
        <v>3070</v>
      </c>
      <c r="AF764" s="2" t="s">
        <v>3070</v>
      </c>
      <c r="AG764" s="2" t="s">
        <v>3070</v>
      </c>
    </row>
    <row r="765" spans="1:33" s="2" customFormat="1" x14ac:dyDescent="0.25">
      <c r="A765" s="2">
        <v>337674</v>
      </c>
      <c r="B765" s="2" t="s">
        <v>2219</v>
      </c>
      <c r="C765" s="2" t="s">
        <v>1102</v>
      </c>
      <c r="D765" s="2" t="s">
        <v>339</v>
      </c>
      <c r="E765" s="2" t="s">
        <v>78</v>
      </c>
      <c r="F765" s="2">
        <v>33239</v>
      </c>
      <c r="G765" s="2" t="s">
        <v>585</v>
      </c>
      <c r="H765" s="2" t="s">
        <v>17</v>
      </c>
      <c r="I765" s="2" t="s">
        <v>109</v>
      </c>
      <c r="J765" s="2" t="s">
        <v>1044</v>
      </c>
      <c r="L765" s="2" t="s">
        <v>62</v>
      </c>
      <c r="AE765" s="2" t="s">
        <v>3070</v>
      </c>
      <c r="AF765" s="2" t="s">
        <v>3070</v>
      </c>
      <c r="AG765" s="2" t="s">
        <v>3070</v>
      </c>
    </row>
    <row r="766" spans="1:33" s="2" customFormat="1" x14ac:dyDescent="0.25">
      <c r="A766" s="2">
        <v>337677</v>
      </c>
      <c r="B766" s="2" t="s">
        <v>1633</v>
      </c>
      <c r="C766" s="2" t="s">
        <v>761</v>
      </c>
      <c r="D766" s="2" t="s">
        <v>410</v>
      </c>
      <c r="E766" s="2" t="s">
        <v>77</v>
      </c>
      <c r="H766" s="2" t="s">
        <v>17</v>
      </c>
      <c r="I766" s="2" t="s">
        <v>109</v>
      </c>
      <c r="AA766" s="2" t="s">
        <v>3070</v>
      </c>
      <c r="AB766" s="2" t="s">
        <v>3070</v>
      </c>
      <c r="AC766" s="2" t="s">
        <v>3070</v>
      </c>
      <c r="AD766" s="2" t="s">
        <v>3070</v>
      </c>
      <c r="AE766" s="2" t="s">
        <v>3070</v>
      </c>
      <c r="AF766" s="2" t="s">
        <v>3070</v>
      </c>
      <c r="AG766" s="2" t="s">
        <v>3070</v>
      </c>
    </row>
    <row r="767" spans="1:33" s="2" customFormat="1" x14ac:dyDescent="0.25">
      <c r="A767" s="2">
        <v>337680</v>
      </c>
      <c r="B767" s="2" t="s">
        <v>2435</v>
      </c>
      <c r="C767" s="2" t="s">
        <v>259</v>
      </c>
      <c r="D767" s="2" t="s">
        <v>556</v>
      </c>
      <c r="E767" s="2" t="s">
        <v>77</v>
      </c>
      <c r="H767" s="2" t="s">
        <v>17</v>
      </c>
      <c r="I767" s="2" t="s">
        <v>109</v>
      </c>
      <c r="AB767" s="2" t="s">
        <v>3070</v>
      </c>
      <c r="AC767" s="2" t="s">
        <v>3070</v>
      </c>
      <c r="AD767" s="2" t="s">
        <v>3070</v>
      </c>
      <c r="AE767" s="2" t="s">
        <v>3070</v>
      </c>
      <c r="AF767" s="2" t="s">
        <v>3070</v>
      </c>
      <c r="AG767" s="2" t="s">
        <v>3070</v>
      </c>
    </row>
    <row r="768" spans="1:33" s="2" customFormat="1" x14ac:dyDescent="0.25">
      <c r="A768" s="2">
        <v>337681</v>
      </c>
      <c r="B768" s="2" t="s">
        <v>2447</v>
      </c>
      <c r="C768" s="2" t="s">
        <v>927</v>
      </c>
      <c r="D768" s="2" t="s">
        <v>214</v>
      </c>
      <c r="E768" s="2" t="s">
        <v>78</v>
      </c>
      <c r="F768" s="2">
        <v>32530</v>
      </c>
      <c r="G768" s="2" t="s">
        <v>19</v>
      </c>
      <c r="H768" s="2" t="s">
        <v>17</v>
      </c>
      <c r="I768" s="2" t="s">
        <v>109</v>
      </c>
      <c r="AB768" s="2" t="s">
        <v>3070</v>
      </c>
      <c r="AC768" s="2" t="s">
        <v>3070</v>
      </c>
      <c r="AD768" s="2" t="s">
        <v>3070</v>
      </c>
      <c r="AE768" s="2" t="s">
        <v>3070</v>
      </c>
      <c r="AF768" s="2" t="s">
        <v>3070</v>
      </c>
      <c r="AG768" s="2" t="s">
        <v>3070</v>
      </c>
    </row>
    <row r="769" spans="1:33" s="2" customFormat="1" x14ac:dyDescent="0.25">
      <c r="A769" s="2">
        <v>337684</v>
      </c>
      <c r="B769" s="2" t="s">
        <v>1634</v>
      </c>
      <c r="C769" s="2" t="s">
        <v>608</v>
      </c>
      <c r="D769" s="2" t="s">
        <v>1635</v>
      </c>
      <c r="E769" s="2" t="s">
        <v>77</v>
      </c>
      <c r="F769" s="2">
        <v>36606</v>
      </c>
      <c r="G769" s="2" t="s">
        <v>876</v>
      </c>
      <c r="H769" s="2" t="s">
        <v>17</v>
      </c>
      <c r="I769" s="2" t="s">
        <v>109</v>
      </c>
      <c r="AB769" s="2" t="s">
        <v>3070</v>
      </c>
      <c r="AC769" s="2" t="s">
        <v>3070</v>
      </c>
      <c r="AD769" s="2" t="s">
        <v>3070</v>
      </c>
      <c r="AE769" s="2" t="s">
        <v>3070</v>
      </c>
      <c r="AF769" s="2" t="s">
        <v>3070</v>
      </c>
      <c r="AG769" s="2" t="s">
        <v>3070</v>
      </c>
    </row>
    <row r="770" spans="1:33" s="2" customFormat="1" x14ac:dyDescent="0.25">
      <c r="A770" s="2">
        <v>337686</v>
      </c>
      <c r="B770" s="2" t="s">
        <v>2208</v>
      </c>
      <c r="C770" s="2" t="s">
        <v>236</v>
      </c>
      <c r="D770" s="2" t="s">
        <v>2209</v>
      </c>
      <c r="E770" s="2" t="s">
        <v>77</v>
      </c>
      <c r="H770" s="2" t="s">
        <v>17</v>
      </c>
      <c r="I770" s="2" t="s">
        <v>109</v>
      </c>
      <c r="AA770" s="2" t="s">
        <v>3070</v>
      </c>
      <c r="AB770" s="2" t="s">
        <v>3070</v>
      </c>
      <c r="AC770" s="2" t="s">
        <v>3070</v>
      </c>
      <c r="AD770" s="2" t="s">
        <v>3070</v>
      </c>
      <c r="AE770" s="2" t="s">
        <v>3070</v>
      </c>
      <c r="AF770" s="2" t="s">
        <v>3070</v>
      </c>
      <c r="AG770" s="2" t="s">
        <v>3070</v>
      </c>
    </row>
    <row r="771" spans="1:33" s="2" customFormat="1" x14ac:dyDescent="0.25">
      <c r="A771" s="2">
        <v>337687</v>
      </c>
      <c r="B771" s="2" t="s">
        <v>2119</v>
      </c>
      <c r="C771" s="2" t="s">
        <v>1783</v>
      </c>
      <c r="D771" s="2" t="s">
        <v>2120</v>
      </c>
      <c r="E771" s="2" t="s">
        <v>77</v>
      </c>
      <c r="H771" s="2" t="s">
        <v>17</v>
      </c>
      <c r="I771" s="2" t="s">
        <v>109</v>
      </c>
      <c r="AA771" s="2" t="s">
        <v>3070</v>
      </c>
      <c r="AB771" s="2" t="s">
        <v>3070</v>
      </c>
      <c r="AC771" s="2" t="s">
        <v>3070</v>
      </c>
      <c r="AD771" s="2" t="s">
        <v>3070</v>
      </c>
      <c r="AE771" s="2" t="s">
        <v>3070</v>
      </c>
      <c r="AF771" s="2" t="s">
        <v>3070</v>
      </c>
      <c r="AG771" s="2" t="s">
        <v>3070</v>
      </c>
    </row>
    <row r="772" spans="1:33" s="2" customFormat="1" x14ac:dyDescent="0.25">
      <c r="A772" s="2">
        <v>337688</v>
      </c>
      <c r="B772" s="2" t="s">
        <v>1636</v>
      </c>
      <c r="C772" s="2" t="s">
        <v>1637</v>
      </c>
      <c r="D772" s="2" t="s">
        <v>732</v>
      </c>
      <c r="E772" s="2" t="s">
        <v>77</v>
      </c>
      <c r="H772" s="2" t="s">
        <v>17</v>
      </c>
      <c r="I772" s="2" t="s">
        <v>109</v>
      </c>
      <c r="AA772" s="2" t="s">
        <v>3070</v>
      </c>
      <c r="AB772" s="2" t="s">
        <v>3070</v>
      </c>
      <c r="AC772" s="2" t="s">
        <v>3070</v>
      </c>
      <c r="AD772" s="2" t="s">
        <v>3070</v>
      </c>
      <c r="AE772" s="2" t="s">
        <v>3070</v>
      </c>
      <c r="AF772" s="2" t="s">
        <v>3070</v>
      </c>
      <c r="AG772" s="2" t="s">
        <v>3070</v>
      </c>
    </row>
    <row r="773" spans="1:33" s="2" customFormat="1" x14ac:dyDescent="0.25">
      <c r="A773" s="2">
        <v>337689</v>
      </c>
      <c r="B773" s="2" t="s">
        <v>2139</v>
      </c>
      <c r="C773" s="2" t="s">
        <v>276</v>
      </c>
      <c r="D773" s="2" t="s">
        <v>2140</v>
      </c>
      <c r="E773" s="2" t="s">
        <v>77</v>
      </c>
      <c r="H773" s="2" t="s">
        <v>17</v>
      </c>
      <c r="I773" s="2" t="s">
        <v>109</v>
      </c>
      <c r="AA773" s="2" t="s">
        <v>3070</v>
      </c>
      <c r="AB773" s="2" t="s">
        <v>3070</v>
      </c>
      <c r="AC773" s="2" t="s">
        <v>3070</v>
      </c>
      <c r="AD773" s="2" t="s">
        <v>3070</v>
      </c>
      <c r="AE773" s="2" t="s">
        <v>3070</v>
      </c>
      <c r="AF773" s="2" t="s">
        <v>3070</v>
      </c>
      <c r="AG773" s="2" t="s">
        <v>3070</v>
      </c>
    </row>
    <row r="774" spans="1:33" s="2" customFormat="1" x14ac:dyDescent="0.25">
      <c r="A774" s="2">
        <v>337691</v>
      </c>
      <c r="B774" s="2" t="s">
        <v>1979</v>
      </c>
      <c r="C774" s="2" t="s">
        <v>310</v>
      </c>
      <c r="D774" s="2" t="s">
        <v>1980</v>
      </c>
      <c r="E774" s="2" t="s">
        <v>77</v>
      </c>
      <c r="H774" s="2" t="s">
        <v>17</v>
      </c>
      <c r="I774" s="2" t="s">
        <v>109</v>
      </c>
      <c r="AC774" s="2" t="s">
        <v>3070</v>
      </c>
      <c r="AD774" s="2" t="s">
        <v>3070</v>
      </c>
      <c r="AE774" s="2" t="s">
        <v>3070</v>
      </c>
      <c r="AF774" s="2" t="s">
        <v>3070</v>
      </c>
      <c r="AG774" s="2" t="s">
        <v>3070</v>
      </c>
    </row>
    <row r="775" spans="1:33" s="2" customFormat="1" x14ac:dyDescent="0.25">
      <c r="A775" s="2">
        <v>337694</v>
      </c>
      <c r="B775" s="2" t="s">
        <v>1638</v>
      </c>
      <c r="C775" s="2" t="s">
        <v>246</v>
      </c>
      <c r="D775" s="2" t="s">
        <v>399</v>
      </c>
      <c r="E775" s="2" t="s">
        <v>77</v>
      </c>
      <c r="H775" s="2" t="s">
        <v>17</v>
      </c>
      <c r="I775" s="2" t="s">
        <v>109</v>
      </c>
      <c r="AA775" s="2" t="s">
        <v>3070</v>
      </c>
      <c r="AB775" s="2" t="s">
        <v>3070</v>
      </c>
      <c r="AC775" s="2" t="s">
        <v>3070</v>
      </c>
      <c r="AD775" s="2" t="s">
        <v>3070</v>
      </c>
      <c r="AE775" s="2" t="s">
        <v>3070</v>
      </c>
      <c r="AF775" s="2" t="s">
        <v>3070</v>
      </c>
      <c r="AG775" s="2" t="s">
        <v>3070</v>
      </c>
    </row>
    <row r="776" spans="1:33" s="2" customFormat="1" x14ac:dyDescent="0.25">
      <c r="A776" s="2">
        <v>337696</v>
      </c>
      <c r="B776" s="2" t="s">
        <v>2233</v>
      </c>
      <c r="C776" s="2" t="s">
        <v>210</v>
      </c>
      <c r="D776" s="2" t="s">
        <v>389</v>
      </c>
      <c r="E776" s="2" t="s">
        <v>77</v>
      </c>
      <c r="H776" s="2" t="s">
        <v>17</v>
      </c>
      <c r="I776" s="2" t="s">
        <v>109</v>
      </c>
      <c r="AA776" s="2" t="s">
        <v>3070</v>
      </c>
      <c r="AB776" s="2" t="s">
        <v>3070</v>
      </c>
      <c r="AC776" s="2" t="s">
        <v>3070</v>
      </c>
      <c r="AD776" s="2" t="s">
        <v>3070</v>
      </c>
      <c r="AE776" s="2" t="s">
        <v>3070</v>
      </c>
      <c r="AF776" s="2" t="s">
        <v>3070</v>
      </c>
      <c r="AG776" s="2" t="s">
        <v>3070</v>
      </c>
    </row>
    <row r="777" spans="1:33" s="2" customFormat="1" x14ac:dyDescent="0.25">
      <c r="A777" s="2">
        <v>337699</v>
      </c>
      <c r="B777" s="2" t="s">
        <v>1639</v>
      </c>
      <c r="C777" s="2" t="s">
        <v>213</v>
      </c>
      <c r="D777" s="2" t="s">
        <v>280</v>
      </c>
      <c r="E777" s="2" t="s">
        <v>77</v>
      </c>
      <c r="H777" s="2" t="s">
        <v>17</v>
      </c>
      <c r="I777" s="2" t="s">
        <v>109</v>
      </c>
      <c r="AB777" s="2" t="s">
        <v>3070</v>
      </c>
      <c r="AC777" s="2" t="s">
        <v>3070</v>
      </c>
      <c r="AD777" s="2" t="s">
        <v>3070</v>
      </c>
      <c r="AE777" s="2" t="s">
        <v>3070</v>
      </c>
      <c r="AF777" s="2" t="s">
        <v>3070</v>
      </c>
      <c r="AG777" s="2" t="s">
        <v>3070</v>
      </c>
    </row>
    <row r="778" spans="1:33" s="2" customFormat="1" x14ac:dyDescent="0.25">
      <c r="A778" s="2">
        <v>337701</v>
      </c>
      <c r="B778" s="2" t="s">
        <v>1640</v>
      </c>
      <c r="C778" s="2" t="s">
        <v>754</v>
      </c>
      <c r="D778" s="2" t="s">
        <v>280</v>
      </c>
      <c r="E778" s="2" t="s">
        <v>78</v>
      </c>
      <c r="F778" s="2">
        <v>33013</v>
      </c>
      <c r="G778" s="2" t="s">
        <v>1641</v>
      </c>
      <c r="H778" s="2" t="s">
        <v>17</v>
      </c>
      <c r="I778" s="2" t="s">
        <v>109</v>
      </c>
      <c r="J778" s="2" t="s">
        <v>1044</v>
      </c>
      <c r="L778" s="2" t="s">
        <v>41</v>
      </c>
      <c r="AF778" s="2" t="s">
        <v>3070</v>
      </c>
      <c r="AG778" s="2" t="s">
        <v>3070</v>
      </c>
    </row>
    <row r="779" spans="1:33" s="2" customFormat="1" x14ac:dyDescent="0.25">
      <c r="A779" s="2">
        <v>337706</v>
      </c>
      <c r="B779" s="2" t="s">
        <v>2201</v>
      </c>
      <c r="C779" s="2" t="s">
        <v>250</v>
      </c>
      <c r="D779" s="2" t="s">
        <v>366</v>
      </c>
      <c r="E779" s="2" t="s">
        <v>77</v>
      </c>
      <c r="F779" s="2">
        <v>33208</v>
      </c>
      <c r="G779" s="2" t="s">
        <v>2202</v>
      </c>
      <c r="H779" s="2" t="s">
        <v>17</v>
      </c>
      <c r="I779" s="2" t="s">
        <v>109</v>
      </c>
      <c r="J779" s="2" t="s">
        <v>1044</v>
      </c>
      <c r="L779" s="2" t="s">
        <v>62</v>
      </c>
      <c r="AE779" s="2" t="s">
        <v>3070</v>
      </c>
      <c r="AF779" s="2" t="s">
        <v>3070</v>
      </c>
      <c r="AG779" s="2" t="s">
        <v>3070</v>
      </c>
    </row>
    <row r="780" spans="1:33" s="2" customFormat="1" x14ac:dyDescent="0.25">
      <c r="A780" s="2">
        <v>337710</v>
      </c>
      <c r="B780" s="2" t="s">
        <v>1642</v>
      </c>
      <c r="C780" s="2" t="s">
        <v>318</v>
      </c>
      <c r="D780" s="2" t="s">
        <v>1643</v>
      </c>
      <c r="E780" s="2" t="s">
        <v>77</v>
      </c>
      <c r="H780" s="2" t="s">
        <v>17</v>
      </c>
      <c r="I780" s="2" t="s">
        <v>109</v>
      </c>
      <c r="AA780" s="2" t="s">
        <v>3070</v>
      </c>
      <c r="AB780" s="2" t="s">
        <v>3070</v>
      </c>
      <c r="AC780" s="2" t="s">
        <v>3070</v>
      </c>
      <c r="AD780" s="2" t="s">
        <v>3070</v>
      </c>
      <c r="AE780" s="2" t="s">
        <v>3070</v>
      </c>
      <c r="AF780" s="2" t="s">
        <v>3070</v>
      </c>
      <c r="AG780" s="2" t="s">
        <v>3070</v>
      </c>
    </row>
    <row r="781" spans="1:33" s="2" customFormat="1" x14ac:dyDescent="0.25">
      <c r="A781" s="2">
        <v>337711</v>
      </c>
      <c r="B781" s="2" t="s">
        <v>1981</v>
      </c>
      <c r="C781" s="2" t="s">
        <v>818</v>
      </c>
      <c r="D781" s="2" t="s">
        <v>1982</v>
      </c>
      <c r="E781" s="2" t="s">
        <v>77</v>
      </c>
      <c r="H781" s="2" t="s">
        <v>17</v>
      </c>
      <c r="I781" s="2" t="s">
        <v>109</v>
      </c>
      <c r="AA781" s="2" t="s">
        <v>3070</v>
      </c>
      <c r="AB781" s="2" t="s">
        <v>3070</v>
      </c>
      <c r="AC781" s="2" t="s">
        <v>3070</v>
      </c>
      <c r="AD781" s="2" t="s">
        <v>3070</v>
      </c>
      <c r="AE781" s="2" t="s">
        <v>3070</v>
      </c>
      <c r="AF781" s="2" t="s">
        <v>3070</v>
      </c>
      <c r="AG781" s="2" t="s">
        <v>3070</v>
      </c>
    </row>
    <row r="782" spans="1:33" s="2" customFormat="1" x14ac:dyDescent="0.25">
      <c r="A782" s="2">
        <v>337720</v>
      </c>
      <c r="B782" s="2" t="s">
        <v>2480</v>
      </c>
      <c r="C782" s="2" t="s">
        <v>1084</v>
      </c>
      <c r="D782" s="2" t="s">
        <v>804</v>
      </c>
      <c r="E782" s="2" t="s">
        <v>78</v>
      </c>
      <c r="F782" s="2">
        <v>29952</v>
      </c>
      <c r="G782" s="2" t="s">
        <v>2481</v>
      </c>
      <c r="H782" s="2" t="s">
        <v>17</v>
      </c>
      <c r="I782" s="2" t="s">
        <v>109</v>
      </c>
      <c r="AB782" s="2" t="s">
        <v>3070</v>
      </c>
      <c r="AC782" s="2" t="s">
        <v>3070</v>
      </c>
      <c r="AD782" s="2" t="s">
        <v>3070</v>
      </c>
      <c r="AE782" s="2" t="s">
        <v>3070</v>
      </c>
      <c r="AF782" s="2" t="s">
        <v>3070</v>
      </c>
      <c r="AG782" s="2" t="s">
        <v>3070</v>
      </c>
    </row>
    <row r="783" spans="1:33" s="2" customFormat="1" x14ac:dyDescent="0.25">
      <c r="A783" s="2">
        <v>337725</v>
      </c>
      <c r="B783" s="2" t="s">
        <v>2354</v>
      </c>
      <c r="C783" s="2" t="s">
        <v>318</v>
      </c>
      <c r="D783" s="2" t="s">
        <v>447</v>
      </c>
      <c r="E783" s="2" t="s">
        <v>78</v>
      </c>
      <c r="F783" s="2">
        <v>34597</v>
      </c>
      <c r="G783" s="2" t="s">
        <v>437</v>
      </c>
      <c r="H783" s="2" t="s">
        <v>17</v>
      </c>
      <c r="I783" s="2" t="s">
        <v>109</v>
      </c>
      <c r="AC783" s="2" t="s">
        <v>3070</v>
      </c>
      <c r="AD783" s="2" t="s">
        <v>3070</v>
      </c>
      <c r="AE783" s="2" t="s">
        <v>3070</v>
      </c>
      <c r="AF783" s="2" t="s">
        <v>3070</v>
      </c>
      <c r="AG783" s="2" t="s">
        <v>3070</v>
      </c>
    </row>
    <row r="784" spans="1:33" s="2" customFormat="1" x14ac:dyDescent="0.25">
      <c r="A784" s="2">
        <v>337726</v>
      </c>
      <c r="B784" s="2" t="s">
        <v>1645</v>
      </c>
      <c r="C784" s="2" t="s">
        <v>246</v>
      </c>
      <c r="D784" s="2" t="s">
        <v>1646</v>
      </c>
      <c r="E784" s="2" t="s">
        <v>78</v>
      </c>
      <c r="F784" s="2">
        <v>35703</v>
      </c>
      <c r="G784" s="2" t="s">
        <v>19</v>
      </c>
      <c r="H784" s="2" t="s">
        <v>17</v>
      </c>
      <c r="I784" s="2" t="s">
        <v>109</v>
      </c>
      <c r="AB784" s="2" t="s">
        <v>3070</v>
      </c>
      <c r="AC784" s="2" t="s">
        <v>3070</v>
      </c>
      <c r="AD784" s="2" t="s">
        <v>3070</v>
      </c>
      <c r="AE784" s="2" t="s">
        <v>3070</v>
      </c>
      <c r="AF784" s="2" t="s">
        <v>3070</v>
      </c>
      <c r="AG784" s="2" t="s">
        <v>3070</v>
      </c>
    </row>
    <row r="785" spans="1:33" s="2" customFormat="1" x14ac:dyDescent="0.25">
      <c r="A785" s="2">
        <v>337730</v>
      </c>
      <c r="B785" s="2" t="s">
        <v>1647</v>
      </c>
      <c r="C785" s="2" t="s">
        <v>276</v>
      </c>
      <c r="D785" s="2" t="s">
        <v>1648</v>
      </c>
      <c r="E785" s="2" t="s">
        <v>78</v>
      </c>
      <c r="H785" s="2" t="s">
        <v>17</v>
      </c>
      <c r="I785" s="2" t="s">
        <v>109</v>
      </c>
      <c r="AA785" s="2" t="s">
        <v>3070</v>
      </c>
      <c r="AB785" s="2" t="s">
        <v>3070</v>
      </c>
      <c r="AC785" s="2" t="s">
        <v>3070</v>
      </c>
      <c r="AD785" s="2" t="s">
        <v>3070</v>
      </c>
      <c r="AE785" s="2" t="s">
        <v>3070</v>
      </c>
      <c r="AF785" s="2" t="s">
        <v>3070</v>
      </c>
      <c r="AG785" s="2" t="s">
        <v>3070</v>
      </c>
    </row>
    <row r="786" spans="1:33" s="2" customFormat="1" x14ac:dyDescent="0.25">
      <c r="A786" s="2">
        <v>337735</v>
      </c>
      <c r="B786" s="2" t="s">
        <v>1649</v>
      </c>
      <c r="C786" s="2" t="s">
        <v>246</v>
      </c>
      <c r="D786" s="2" t="s">
        <v>669</v>
      </c>
      <c r="E786" s="2" t="s">
        <v>78</v>
      </c>
      <c r="H786" s="2" t="s">
        <v>17</v>
      </c>
      <c r="I786" s="2" t="s">
        <v>109</v>
      </c>
      <c r="AA786" s="2" t="s">
        <v>3070</v>
      </c>
      <c r="AB786" s="2" t="s">
        <v>3070</v>
      </c>
      <c r="AC786" s="2" t="s">
        <v>3070</v>
      </c>
      <c r="AD786" s="2" t="s">
        <v>3070</v>
      </c>
      <c r="AE786" s="2" t="s">
        <v>3070</v>
      </c>
      <c r="AF786" s="2" t="s">
        <v>3070</v>
      </c>
      <c r="AG786" s="2" t="s">
        <v>3070</v>
      </c>
    </row>
    <row r="787" spans="1:33" s="2" customFormat="1" x14ac:dyDescent="0.25">
      <c r="A787" s="2">
        <v>337738</v>
      </c>
      <c r="B787" s="2" t="s">
        <v>2121</v>
      </c>
      <c r="C787" s="2" t="s">
        <v>699</v>
      </c>
      <c r="D787" s="2" t="s">
        <v>580</v>
      </c>
      <c r="E787" s="2" t="s">
        <v>78</v>
      </c>
      <c r="F787" s="2">
        <v>34568</v>
      </c>
      <c r="G787" s="2" t="s">
        <v>889</v>
      </c>
      <c r="H787" s="2" t="s">
        <v>17</v>
      </c>
      <c r="I787" s="2" t="s">
        <v>109</v>
      </c>
      <c r="J787" s="2" t="s">
        <v>1044</v>
      </c>
      <c r="L787" s="2" t="s">
        <v>74</v>
      </c>
      <c r="AE787" s="2" t="s">
        <v>3070</v>
      </c>
      <c r="AF787" s="2" t="s">
        <v>3070</v>
      </c>
      <c r="AG787" s="2" t="s">
        <v>3070</v>
      </c>
    </row>
    <row r="788" spans="1:33" s="2" customFormat="1" x14ac:dyDescent="0.25">
      <c r="A788" s="2">
        <v>337740</v>
      </c>
      <c r="B788" s="2" t="s">
        <v>1983</v>
      </c>
      <c r="C788" s="2" t="s">
        <v>542</v>
      </c>
      <c r="D788" s="2" t="s">
        <v>738</v>
      </c>
      <c r="E788" s="2" t="s">
        <v>77</v>
      </c>
      <c r="H788" s="2" t="s">
        <v>17</v>
      </c>
      <c r="I788" s="2" t="s">
        <v>109</v>
      </c>
      <c r="AA788" s="2" t="s">
        <v>3070</v>
      </c>
      <c r="AB788" s="2" t="s">
        <v>3070</v>
      </c>
      <c r="AC788" s="2" t="s">
        <v>3070</v>
      </c>
      <c r="AD788" s="2" t="s">
        <v>3070</v>
      </c>
      <c r="AE788" s="2" t="s">
        <v>3070</v>
      </c>
      <c r="AF788" s="2" t="s">
        <v>3070</v>
      </c>
      <c r="AG788" s="2" t="s">
        <v>3070</v>
      </c>
    </row>
    <row r="789" spans="1:33" s="2" customFormat="1" x14ac:dyDescent="0.25">
      <c r="A789" s="2">
        <v>337741</v>
      </c>
      <c r="B789" s="2" t="s">
        <v>1952</v>
      </c>
      <c r="C789" s="2" t="s">
        <v>1953</v>
      </c>
      <c r="D789" s="2" t="s">
        <v>231</v>
      </c>
      <c r="E789" s="2" t="s">
        <v>77</v>
      </c>
      <c r="H789" s="2" t="s">
        <v>17</v>
      </c>
      <c r="I789" s="2" t="s">
        <v>109</v>
      </c>
      <c r="AA789" s="2" t="s">
        <v>3070</v>
      </c>
      <c r="AB789" s="2" t="s">
        <v>3070</v>
      </c>
      <c r="AC789" s="2" t="s">
        <v>3070</v>
      </c>
      <c r="AD789" s="2" t="s">
        <v>3070</v>
      </c>
      <c r="AE789" s="2" t="s">
        <v>3070</v>
      </c>
      <c r="AF789" s="2" t="s">
        <v>3070</v>
      </c>
      <c r="AG789" s="2" t="s">
        <v>3070</v>
      </c>
    </row>
    <row r="790" spans="1:33" s="2" customFormat="1" x14ac:dyDescent="0.25">
      <c r="A790" s="2">
        <v>337742</v>
      </c>
      <c r="B790" s="2" t="s">
        <v>1650</v>
      </c>
      <c r="C790" s="2" t="s">
        <v>525</v>
      </c>
      <c r="D790" s="2" t="s">
        <v>1651</v>
      </c>
      <c r="E790" s="2" t="s">
        <v>77</v>
      </c>
      <c r="H790" s="2" t="s">
        <v>17</v>
      </c>
      <c r="I790" s="2" t="s">
        <v>109</v>
      </c>
      <c r="AA790" s="2" t="s">
        <v>3070</v>
      </c>
      <c r="AB790" s="2" t="s">
        <v>3070</v>
      </c>
      <c r="AC790" s="2" t="s">
        <v>3070</v>
      </c>
      <c r="AD790" s="2" t="s">
        <v>3070</v>
      </c>
      <c r="AE790" s="2" t="s">
        <v>3070</v>
      </c>
      <c r="AF790" s="2" t="s">
        <v>3070</v>
      </c>
      <c r="AG790" s="2" t="s">
        <v>3070</v>
      </c>
    </row>
    <row r="791" spans="1:33" s="2" customFormat="1" x14ac:dyDescent="0.25">
      <c r="A791" s="2">
        <v>337745</v>
      </c>
      <c r="B791" s="2" t="s">
        <v>2108</v>
      </c>
      <c r="C791" s="2" t="s">
        <v>276</v>
      </c>
      <c r="D791" s="2" t="s">
        <v>450</v>
      </c>
      <c r="E791" s="2" t="s">
        <v>77</v>
      </c>
      <c r="H791" s="2" t="s">
        <v>17</v>
      </c>
      <c r="I791" s="2" t="s">
        <v>109</v>
      </c>
      <c r="AA791" s="2" t="s">
        <v>3070</v>
      </c>
      <c r="AB791" s="2" t="s">
        <v>3070</v>
      </c>
      <c r="AC791" s="2" t="s">
        <v>3070</v>
      </c>
      <c r="AD791" s="2" t="s">
        <v>3070</v>
      </c>
      <c r="AE791" s="2" t="s">
        <v>3070</v>
      </c>
      <c r="AF791" s="2" t="s">
        <v>3070</v>
      </c>
      <c r="AG791" s="2" t="s">
        <v>3070</v>
      </c>
    </row>
    <row r="792" spans="1:33" s="2" customFormat="1" x14ac:dyDescent="0.25">
      <c r="A792" s="2">
        <v>337746</v>
      </c>
      <c r="B792" s="2" t="s">
        <v>1652</v>
      </c>
      <c r="C792" s="2" t="s">
        <v>282</v>
      </c>
      <c r="D792" s="2" t="s">
        <v>316</v>
      </c>
      <c r="E792" s="2" t="s">
        <v>77</v>
      </c>
      <c r="H792" s="2" t="s">
        <v>17</v>
      </c>
      <c r="I792" s="2" t="s">
        <v>109</v>
      </c>
      <c r="AA792" s="2" t="s">
        <v>3070</v>
      </c>
      <c r="AB792" s="2" t="s">
        <v>3070</v>
      </c>
      <c r="AC792" s="2" t="s">
        <v>3070</v>
      </c>
      <c r="AD792" s="2" t="s">
        <v>3070</v>
      </c>
      <c r="AE792" s="2" t="s">
        <v>3070</v>
      </c>
      <c r="AF792" s="2" t="s">
        <v>3070</v>
      </c>
      <c r="AG792" s="2" t="s">
        <v>3070</v>
      </c>
    </row>
    <row r="793" spans="1:33" s="2" customFormat="1" x14ac:dyDescent="0.25">
      <c r="A793" s="2">
        <v>337747</v>
      </c>
      <c r="B793" s="2" t="s">
        <v>1653</v>
      </c>
      <c r="C793" s="2" t="s">
        <v>295</v>
      </c>
      <c r="D793" s="2" t="s">
        <v>1654</v>
      </c>
      <c r="E793" s="2" t="s">
        <v>77</v>
      </c>
      <c r="F793" s="2">
        <v>28097</v>
      </c>
      <c r="G793" s="2" t="s">
        <v>1655</v>
      </c>
      <c r="H793" s="2" t="s">
        <v>17</v>
      </c>
      <c r="I793" s="2" t="s">
        <v>109</v>
      </c>
      <c r="AC793" s="2" t="s">
        <v>3070</v>
      </c>
      <c r="AD793" s="2" t="s">
        <v>3070</v>
      </c>
      <c r="AE793" s="2" t="s">
        <v>3070</v>
      </c>
      <c r="AF793" s="2" t="s">
        <v>3070</v>
      </c>
      <c r="AG793" s="2" t="s">
        <v>3070</v>
      </c>
    </row>
    <row r="794" spans="1:33" s="2" customFormat="1" x14ac:dyDescent="0.25">
      <c r="A794" s="2">
        <v>337749</v>
      </c>
      <c r="B794" s="2" t="s">
        <v>2130</v>
      </c>
      <c r="C794" s="2" t="s">
        <v>538</v>
      </c>
      <c r="D794" s="2" t="s">
        <v>381</v>
      </c>
      <c r="E794" s="2" t="s">
        <v>77</v>
      </c>
      <c r="F794" s="2">
        <v>33982</v>
      </c>
      <c r="G794" s="2" t="s">
        <v>941</v>
      </c>
      <c r="H794" s="2" t="s">
        <v>17</v>
      </c>
      <c r="I794" s="2" t="s">
        <v>109</v>
      </c>
      <c r="AB794" s="2" t="s">
        <v>3070</v>
      </c>
      <c r="AC794" s="2" t="s">
        <v>3070</v>
      </c>
      <c r="AD794" s="2" t="s">
        <v>3070</v>
      </c>
      <c r="AE794" s="2" t="s">
        <v>3070</v>
      </c>
      <c r="AF794" s="2" t="s">
        <v>3070</v>
      </c>
      <c r="AG794" s="2" t="s">
        <v>3070</v>
      </c>
    </row>
    <row r="795" spans="1:33" s="2" customFormat="1" x14ac:dyDescent="0.25">
      <c r="A795" s="2">
        <v>337750</v>
      </c>
      <c r="B795" s="2" t="s">
        <v>2006</v>
      </c>
      <c r="C795" s="2" t="s">
        <v>325</v>
      </c>
      <c r="D795" s="2" t="s">
        <v>644</v>
      </c>
      <c r="E795" s="2" t="s">
        <v>77</v>
      </c>
      <c r="F795" s="2">
        <v>34739</v>
      </c>
      <c r="G795" s="2" t="s">
        <v>19</v>
      </c>
      <c r="H795" s="2" t="s">
        <v>17</v>
      </c>
      <c r="I795" s="2" t="s">
        <v>109</v>
      </c>
      <c r="AB795" s="2" t="s">
        <v>3070</v>
      </c>
      <c r="AC795" s="2" t="s">
        <v>3070</v>
      </c>
      <c r="AD795" s="2" t="s">
        <v>3070</v>
      </c>
      <c r="AE795" s="2" t="s">
        <v>3070</v>
      </c>
      <c r="AF795" s="2" t="s">
        <v>3070</v>
      </c>
      <c r="AG795" s="2" t="s">
        <v>3070</v>
      </c>
    </row>
    <row r="796" spans="1:33" s="2" customFormat="1" x14ac:dyDescent="0.25">
      <c r="A796" s="2">
        <v>337752</v>
      </c>
      <c r="B796" s="2" t="s">
        <v>2122</v>
      </c>
      <c r="C796" s="2" t="s">
        <v>239</v>
      </c>
      <c r="D796" s="2" t="s">
        <v>2123</v>
      </c>
      <c r="E796" s="2" t="s">
        <v>77</v>
      </c>
      <c r="F796" s="2">
        <v>35431</v>
      </c>
      <c r="G796" s="2" t="s">
        <v>532</v>
      </c>
      <c r="H796" s="2" t="s">
        <v>17</v>
      </c>
      <c r="I796" s="2" t="s">
        <v>109</v>
      </c>
      <c r="AC796" s="2" t="s">
        <v>3070</v>
      </c>
      <c r="AD796" s="2" t="s">
        <v>3070</v>
      </c>
      <c r="AE796" s="2" t="s">
        <v>3070</v>
      </c>
      <c r="AF796" s="2" t="s">
        <v>3070</v>
      </c>
      <c r="AG796" s="2" t="s">
        <v>3070</v>
      </c>
    </row>
    <row r="797" spans="1:33" s="2" customFormat="1" x14ac:dyDescent="0.25">
      <c r="A797" s="2">
        <v>337760</v>
      </c>
      <c r="B797" s="2" t="s">
        <v>1656</v>
      </c>
      <c r="C797" s="2" t="s">
        <v>371</v>
      </c>
      <c r="D797" s="2" t="s">
        <v>483</v>
      </c>
      <c r="E797" s="2" t="s">
        <v>78</v>
      </c>
      <c r="H797" s="2" t="s">
        <v>17</v>
      </c>
      <c r="I797" s="2" t="s">
        <v>109</v>
      </c>
      <c r="AA797" s="2" t="s">
        <v>3070</v>
      </c>
      <c r="AB797" s="2" t="s">
        <v>3070</v>
      </c>
      <c r="AC797" s="2" t="s">
        <v>3070</v>
      </c>
      <c r="AD797" s="2" t="s">
        <v>3070</v>
      </c>
      <c r="AE797" s="2" t="s">
        <v>3070</v>
      </c>
      <c r="AF797" s="2" t="s">
        <v>3070</v>
      </c>
      <c r="AG797" s="2" t="s">
        <v>3070</v>
      </c>
    </row>
    <row r="798" spans="1:33" s="2" customFormat="1" x14ac:dyDescent="0.25">
      <c r="A798" s="2">
        <v>337761</v>
      </c>
      <c r="B798" s="2" t="s">
        <v>1657</v>
      </c>
      <c r="C798" s="2" t="s">
        <v>557</v>
      </c>
      <c r="D798" s="2" t="s">
        <v>362</v>
      </c>
      <c r="E798" s="2" t="s">
        <v>78</v>
      </c>
      <c r="H798" s="2" t="s">
        <v>17</v>
      </c>
      <c r="I798" s="2" t="s">
        <v>109</v>
      </c>
      <c r="AA798" s="2" t="s">
        <v>3070</v>
      </c>
      <c r="AB798" s="2" t="s">
        <v>3070</v>
      </c>
      <c r="AC798" s="2" t="s">
        <v>3070</v>
      </c>
      <c r="AD798" s="2" t="s">
        <v>3070</v>
      </c>
      <c r="AE798" s="2" t="s">
        <v>3070</v>
      </c>
      <c r="AF798" s="2" t="s">
        <v>3070</v>
      </c>
      <c r="AG798" s="2" t="s">
        <v>3070</v>
      </c>
    </row>
    <row r="799" spans="1:33" s="2" customFormat="1" x14ac:dyDescent="0.25">
      <c r="A799" s="2">
        <v>337764</v>
      </c>
      <c r="B799" s="2" t="s">
        <v>1658</v>
      </c>
      <c r="C799" s="2" t="s">
        <v>345</v>
      </c>
      <c r="D799" s="2" t="s">
        <v>1659</v>
      </c>
      <c r="E799" s="2" t="s">
        <v>77</v>
      </c>
      <c r="F799" s="2">
        <v>35591</v>
      </c>
      <c r="G799" s="2" t="s">
        <v>659</v>
      </c>
      <c r="H799" s="2" t="s">
        <v>17</v>
      </c>
      <c r="I799" s="2" t="s">
        <v>109</v>
      </c>
      <c r="AC799" s="2" t="s">
        <v>3070</v>
      </c>
      <c r="AD799" s="2" t="s">
        <v>3070</v>
      </c>
      <c r="AE799" s="2" t="s">
        <v>3070</v>
      </c>
      <c r="AF799" s="2" t="s">
        <v>3070</v>
      </c>
      <c r="AG799" s="2" t="s">
        <v>3070</v>
      </c>
    </row>
    <row r="800" spans="1:33" s="2" customFormat="1" x14ac:dyDescent="0.25">
      <c r="A800" s="2">
        <v>337765</v>
      </c>
      <c r="B800" s="2" t="s">
        <v>1660</v>
      </c>
      <c r="C800" s="2" t="s">
        <v>246</v>
      </c>
      <c r="D800" s="2" t="s">
        <v>1661</v>
      </c>
      <c r="E800" s="2" t="s">
        <v>77</v>
      </c>
      <c r="F800" s="2">
        <v>28922</v>
      </c>
      <c r="G800" s="2" t="s">
        <v>19</v>
      </c>
      <c r="H800" s="2" t="s">
        <v>17</v>
      </c>
      <c r="I800" s="2" t="s">
        <v>109</v>
      </c>
      <c r="AB800" s="2" t="s">
        <v>3070</v>
      </c>
      <c r="AC800" s="2" t="s">
        <v>3070</v>
      </c>
      <c r="AD800" s="2" t="s">
        <v>3070</v>
      </c>
      <c r="AE800" s="2" t="s">
        <v>3070</v>
      </c>
      <c r="AF800" s="2" t="s">
        <v>3070</v>
      </c>
      <c r="AG800" s="2" t="s">
        <v>3070</v>
      </c>
    </row>
    <row r="801" spans="1:33" s="2" customFormat="1" x14ac:dyDescent="0.25">
      <c r="A801" s="2">
        <v>337768</v>
      </c>
      <c r="B801" s="2" t="s">
        <v>1662</v>
      </c>
      <c r="C801" s="2" t="s">
        <v>1663</v>
      </c>
      <c r="D801" s="2" t="s">
        <v>355</v>
      </c>
      <c r="E801" s="2" t="s">
        <v>78</v>
      </c>
      <c r="H801" s="2" t="s">
        <v>17</v>
      </c>
      <c r="I801" s="2" t="s">
        <v>109</v>
      </c>
      <c r="AA801" s="2" t="s">
        <v>3070</v>
      </c>
      <c r="AB801" s="2" t="s">
        <v>3070</v>
      </c>
      <c r="AC801" s="2" t="s">
        <v>3070</v>
      </c>
      <c r="AD801" s="2" t="s">
        <v>3070</v>
      </c>
      <c r="AE801" s="2" t="s">
        <v>3070</v>
      </c>
      <c r="AF801" s="2" t="s">
        <v>3070</v>
      </c>
      <c r="AG801" s="2" t="s">
        <v>3070</v>
      </c>
    </row>
    <row r="802" spans="1:33" s="2" customFormat="1" x14ac:dyDescent="0.25">
      <c r="A802" s="2">
        <v>337769</v>
      </c>
      <c r="B802" s="2" t="s">
        <v>1984</v>
      </c>
      <c r="C802" s="2" t="s">
        <v>230</v>
      </c>
      <c r="D802" s="2" t="s">
        <v>663</v>
      </c>
      <c r="E802" s="2" t="s">
        <v>78</v>
      </c>
      <c r="H802" s="2" t="s">
        <v>17</v>
      </c>
      <c r="I802" s="2" t="s">
        <v>109</v>
      </c>
      <c r="AA802" s="2" t="s">
        <v>3070</v>
      </c>
      <c r="AB802" s="2" t="s">
        <v>3070</v>
      </c>
      <c r="AC802" s="2" t="s">
        <v>3070</v>
      </c>
      <c r="AD802" s="2" t="s">
        <v>3070</v>
      </c>
      <c r="AE802" s="2" t="s">
        <v>3070</v>
      </c>
      <c r="AF802" s="2" t="s">
        <v>3070</v>
      </c>
      <c r="AG802" s="2" t="s">
        <v>3070</v>
      </c>
    </row>
    <row r="803" spans="1:33" s="2" customFormat="1" x14ac:dyDescent="0.25">
      <c r="A803" s="2">
        <v>337770</v>
      </c>
      <c r="B803" s="2" t="s">
        <v>1664</v>
      </c>
      <c r="C803" s="2" t="s">
        <v>696</v>
      </c>
      <c r="D803" s="2" t="s">
        <v>838</v>
      </c>
      <c r="E803" s="2" t="s">
        <v>78</v>
      </c>
      <c r="F803" s="2">
        <v>33848</v>
      </c>
      <c r="G803" s="2" t="s">
        <v>38</v>
      </c>
      <c r="H803" s="2" t="s">
        <v>17</v>
      </c>
      <c r="I803" s="2" t="s">
        <v>109</v>
      </c>
      <c r="AB803" s="2" t="s">
        <v>3070</v>
      </c>
      <c r="AC803" s="2" t="s">
        <v>3070</v>
      </c>
      <c r="AD803" s="2" t="s">
        <v>3070</v>
      </c>
      <c r="AE803" s="2" t="s">
        <v>3070</v>
      </c>
      <c r="AF803" s="2" t="s">
        <v>3070</v>
      </c>
      <c r="AG803" s="2" t="s">
        <v>3070</v>
      </c>
    </row>
    <row r="804" spans="1:33" s="2" customFormat="1" x14ac:dyDescent="0.25">
      <c r="A804" s="2">
        <v>337774</v>
      </c>
      <c r="B804" s="2" t="s">
        <v>2109</v>
      </c>
      <c r="C804" s="2" t="s">
        <v>325</v>
      </c>
      <c r="D804" s="2" t="s">
        <v>534</v>
      </c>
      <c r="E804" s="2" t="s">
        <v>78</v>
      </c>
      <c r="H804" s="2" t="s">
        <v>17</v>
      </c>
      <c r="I804" s="2" t="s">
        <v>109</v>
      </c>
      <c r="AA804" s="2" t="s">
        <v>3070</v>
      </c>
      <c r="AB804" s="2" t="s">
        <v>3070</v>
      </c>
      <c r="AC804" s="2" t="s">
        <v>3070</v>
      </c>
      <c r="AD804" s="2" t="s">
        <v>3070</v>
      </c>
      <c r="AE804" s="2" t="s">
        <v>3070</v>
      </c>
      <c r="AF804" s="2" t="s">
        <v>3070</v>
      </c>
      <c r="AG804" s="2" t="s">
        <v>3070</v>
      </c>
    </row>
    <row r="805" spans="1:33" s="2" customFormat="1" x14ac:dyDescent="0.25">
      <c r="A805" s="2">
        <v>337776</v>
      </c>
      <c r="B805" s="2" t="s">
        <v>1665</v>
      </c>
      <c r="C805" s="2" t="s">
        <v>230</v>
      </c>
      <c r="D805" s="2" t="s">
        <v>1666</v>
      </c>
      <c r="E805" s="2" t="s">
        <v>78</v>
      </c>
      <c r="H805" s="2" t="s">
        <v>17</v>
      </c>
      <c r="I805" s="2" t="s">
        <v>109</v>
      </c>
      <c r="AA805" s="2" t="s">
        <v>3070</v>
      </c>
      <c r="AB805" s="2" t="s">
        <v>3070</v>
      </c>
      <c r="AC805" s="2" t="s">
        <v>3070</v>
      </c>
      <c r="AD805" s="2" t="s">
        <v>3070</v>
      </c>
      <c r="AE805" s="2" t="s">
        <v>3070</v>
      </c>
      <c r="AF805" s="2" t="s">
        <v>3070</v>
      </c>
      <c r="AG805" s="2" t="s">
        <v>3070</v>
      </c>
    </row>
    <row r="806" spans="1:33" s="2" customFormat="1" x14ac:dyDescent="0.25">
      <c r="A806" s="2">
        <v>337779</v>
      </c>
      <c r="B806" s="2" t="s">
        <v>2470</v>
      </c>
      <c r="C806" s="2" t="s">
        <v>420</v>
      </c>
      <c r="D806" s="2" t="s">
        <v>1969</v>
      </c>
      <c r="E806" s="2" t="s">
        <v>77</v>
      </c>
      <c r="F806" s="2">
        <v>32143</v>
      </c>
      <c r="G806" s="2" t="s">
        <v>2281</v>
      </c>
      <c r="H806" s="2" t="s">
        <v>17</v>
      </c>
      <c r="I806" s="2" t="s">
        <v>109</v>
      </c>
      <c r="AB806" s="2" t="s">
        <v>3070</v>
      </c>
      <c r="AC806" s="2" t="s">
        <v>3070</v>
      </c>
      <c r="AD806" s="2" t="s">
        <v>3070</v>
      </c>
      <c r="AE806" s="2" t="s">
        <v>3070</v>
      </c>
      <c r="AF806" s="2" t="s">
        <v>3070</v>
      </c>
      <c r="AG806" s="2" t="s">
        <v>3070</v>
      </c>
    </row>
    <row r="807" spans="1:33" s="2" customFormat="1" x14ac:dyDescent="0.25">
      <c r="A807" s="2">
        <v>337780</v>
      </c>
      <c r="B807" s="2" t="s">
        <v>2289</v>
      </c>
      <c r="C807" s="2" t="s">
        <v>264</v>
      </c>
      <c r="D807" s="2" t="s">
        <v>821</v>
      </c>
      <c r="E807" s="2" t="s">
        <v>77</v>
      </c>
      <c r="F807" s="2">
        <v>35553</v>
      </c>
      <c r="H807" s="2" t="s">
        <v>17</v>
      </c>
      <c r="I807" s="2" t="s">
        <v>109</v>
      </c>
      <c r="AB807" s="2" t="s">
        <v>3070</v>
      </c>
      <c r="AC807" s="2" t="s">
        <v>3070</v>
      </c>
      <c r="AD807" s="2" t="s">
        <v>3070</v>
      </c>
      <c r="AE807" s="2" t="s">
        <v>3070</v>
      </c>
      <c r="AF807" s="2" t="s">
        <v>3070</v>
      </c>
      <c r="AG807" s="2" t="s">
        <v>3070</v>
      </c>
    </row>
    <row r="808" spans="1:33" s="2" customFormat="1" x14ac:dyDescent="0.25">
      <c r="A808" s="2">
        <v>337784</v>
      </c>
      <c r="B808" s="2" t="s">
        <v>788</v>
      </c>
      <c r="C808" s="2" t="s">
        <v>232</v>
      </c>
      <c r="D808" s="2" t="s">
        <v>483</v>
      </c>
      <c r="E808" s="2" t="s">
        <v>77</v>
      </c>
      <c r="H808" s="2" t="s">
        <v>17</v>
      </c>
      <c r="I808" s="2" t="s">
        <v>109</v>
      </c>
      <c r="AA808" s="2" t="s">
        <v>3070</v>
      </c>
      <c r="AB808" s="2" t="s">
        <v>3070</v>
      </c>
      <c r="AC808" s="2" t="s">
        <v>3070</v>
      </c>
      <c r="AD808" s="2" t="s">
        <v>3070</v>
      </c>
      <c r="AE808" s="2" t="s">
        <v>3070</v>
      </c>
      <c r="AF808" s="2" t="s">
        <v>3070</v>
      </c>
      <c r="AG808" s="2" t="s">
        <v>3070</v>
      </c>
    </row>
    <row r="809" spans="1:33" s="2" customFormat="1" x14ac:dyDescent="0.25">
      <c r="A809" s="2">
        <v>337785</v>
      </c>
      <c r="B809" s="2" t="s">
        <v>1667</v>
      </c>
      <c r="C809" s="2" t="s">
        <v>462</v>
      </c>
      <c r="D809" s="2" t="s">
        <v>905</v>
      </c>
      <c r="E809" s="2" t="s">
        <v>77</v>
      </c>
      <c r="H809" s="2" t="s">
        <v>17</v>
      </c>
      <c r="I809" s="2" t="s">
        <v>109</v>
      </c>
      <c r="AA809" s="2" t="s">
        <v>3070</v>
      </c>
      <c r="AB809" s="2" t="s">
        <v>3070</v>
      </c>
      <c r="AC809" s="2" t="s">
        <v>3070</v>
      </c>
      <c r="AD809" s="2" t="s">
        <v>3070</v>
      </c>
      <c r="AE809" s="2" t="s">
        <v>3070</v>
      </c>
      <c r="AF809" s="2" t="s">
        <v>3070</v>
      </c>
      <c r="AG809" s="2" t="s">
        <v>3070</v>
      </c>
    </row>
    <row r="810" spans="1:33" s="2" customFormat="1" x14ac:dyDescent="0.25">
      <c r="A810" s="2">
        <v>337788</v>
      </c>
      <c r="B810" s="2" t="s">
        <v>1668</v>
      </c>
      <c r="C810" s="2" t="s">
        <v>213</v>
      </c>
      <c r="D810" s="2" t="s">
        <v>543</v>
      </c>
      <c r="E810" s="2" t="s">
        <v>77</v>
      </c>
      <c r="F810" s="2">
        <v>34700</v>
      </c>
      <c r="G810" s="2" t="s">
        <v>937</v>
      </c>
      <c r="H810" s="2" t="s">
        <v>17</v>
      </c>
      <c r="I810" s="2" t="s">
        <v>109</v>
      </c>
      <c r="AB810" s="2" t="s">
        <v>3070</v>
      </c>
      <c r="AC810" s="2" t="s">
        <v>3070</v>
      </c>
      <c r="AD810" s="2" t="s">
        <v>3070</v>
      </c>
      <c r="AE810" s="2" t="s">
        <v>3070</v>
      </c>
      <c r="AF810" s="2" t="s">
        <v>3070</v>
      </c>
      <c r="AG810" s="2" t="s">
        <v>3070</v>
      </c>
    </row>
    <row r="811" spans="1:33" s="2" customFormat="1" x14ac:dyDescent="0.25">
      <c r="A811" s="2">
        <v>337789</v>
      </c>
      <c r="B811" s="2" t="s">
        <v>1669</v>
      </c>
      <c r="C811" s="2" t="s">
        <v>310</v>
      </c>
      <c r="D811" s="2" t="s">
        <v>529</v>
      </c>
      <c r="E811" s="2" t="s">
        <v>77</v>
      </c>
      <c r="H811" s="2" t="s">
        <v>17</v>
      </c>
      <c r="I811" s="2" t="s">
        <v>109</v>
      </c>
      <c r="AA811" s="2" t="s">
        <v>3070</v>
      </c>
      <c r="AB811" s="2" t="s">
        <v>3070</v>
      </c>
      <c r="AC811" s="2" t="s">
        <v>3070</v>
      </c>
      <c r="AD811" s="2" t="s">
        <v>3070</v>
      </c>
      <c r="AE811" s="2" t="s">
        <v>3070</v>
      </c>
      <c r="AF811" s="2" t="s">
        <v>3070</v>
      </c>
      <c r="AG811" s="2" t="s">
        <v>3070</v>
      </c>
    </row>
    <row r="812" spans="1:33" s="2" customFormat="1" x14ac:dyDescent="0.25">
      <c r="A812" s="2">
        <v>337790</v>
      </c>
      <c r="B812" s="2" t="s">
        <v>1670</v>
      </c>
      <c r="C812" s="2" t="s">
        <v>318</v>
      </c>
      <c r="D812" s="2" t="s">
        <v>241</v>
      </c>
      <c r="E812" s="2" t="s">
        <v>77</v>
      </c>
      <c r="H812" s="2" t="s">
        <v>17</v>
      </c>
      <c r="I812" s="2" t="s">
        <v>109</v>
      </c>
      <c r="AA812" s="2" t="s">
        <v>3070</v>
      </c>
      <c r="AB812" s="2" t="s">
        <v>3070</v>
      </c>
      <c r="AC812" s="2" t="s">
        <v>3070</v>
      </c>
      <c r="AD812" s="2" t="s">
        <v>3070</v>
      </c>
      <c r="AE812" s="2" t="s">
        <v>3070</v>
      </c>
      <c r="AF812" s="2" t="s">
        <v>3070</v>
      </c>
      <c r="AG812" s="2" t="s">
        <v>3070</v>
      </c>
    </row>
    <row r="813" spans="1:33" s="2" customFormat="1" x14ac:dyDescent="0.25">
      <c r="A813" s="2">
        <v>337791</v>
      </c>
      <c r="B813" s="2" t="s">
        <v>1985</v>
      </c>
      <c r="C813" s="2" t="s">
        <v>310</v>
      </c>
      <c r="D813" s="2" t="s">
        <v>1043</v>
      </c>
      <c r="E813" s="2" t="s">
        <v>77</v>
      </c>
      <c r="F813" s="2">
        <v>34700</v>
      </c>
      <c r="G813" s="2" t="s">
        <v>1986</v>
      </c>
      <c r="H813" s="2" t="s">
        <v>17</v>
      </c>
      <c r="I813" s="2" t="s">
        <v>109</v>
      </c>
      <c r="AB813" s="2" t="s">
        <v>3070</v>
      </c>
      <c r="AC813" s="2" t="s">
        <v>3070</v>
      </c>
      <c r="AD813" s="2" t="s">
        <v>3070</v>
      </c>
      <c r="AE813" s="2" t="s">
        <v>3070</v>
      </c>
      <c r="AF813" s="2" t="s">
        <v>3070</v>
      </c>
      <c r="AG813" s="2" t="s">
        <v>3070</v>
      </c>
    </row>
    <row r="814" spans="1:33" s="2" customFormat="1" x14ac:dyDescent="0.25">
      <c r="A814" s="2">
        <v>337793</v>
      </c>
      <c r="B814" s="2" t="s">
        <v>1099</v>
      </c>
      <c r="C814" s="2" t="s">
        <v>335</v>
      </c>
      <c r="D814" s="2" t="s">
        <v>355</v>
      </c>
      <c r="E814" s="2" t="s">
        <v>77</v>
      </c>
      <c r="F814" s="2">
        <v>36732</v>
      </c>
      <c r="G814" s="2" t="s">
        <v>19</v>
      </c>
      <c r="H814" s="2" t="s">
        <v>17</v>
      </c>
      <c r="I814" s="2" t="s">
        <v>109</v>
      </c>
      <c r="AC814" s="2" t="s">
        <v>3070</v>
      </c>
      <c r="AD814" s="2" t="s">
        <v>3070</v>
      </c>
      <c r="AE814" s="2" t="s">
        <v>3070</v>
      </c>
      <c r="AF814" s="2" t="s">
        <v>3070</v>
      </c>
      <c r="AG814" s="2" t="s">
        <v>3070</v>
      </c>
    </row>
    <row r="815" spans="1:33" s="2" customFormat="1" x14ac:dyDescent="0.25">
      <c r="A815" s="2">
        <v>337795</v>
      </c>
      <c r="B815" s="2" t="s">
        <v>2292</v>
      </c>
      <c r="C815" s="2" t="s">
        <v>1476</v>
      </c>
      <c r="D815" s="2" t="s">
        <v>1924</v>
      </c>
      <c r="E815" s="2" t="s">
        <v>77</v>
      </c>
      <c r="H815" s="2" t="s">
        <v>17</v>
      </c>
      <c r="I815" s="2" t="s">
        <v>109</v>
      </c>
      <c r="AB815" s="2" t="s">
        <v>3070</v>
      </c>
      <c r="AC815" s="2" t="s">
        <v>3070</v>
      </c>
      <c r="AD815" s="2" t="s">
        <v>3070</v>
      </c>
      <c r="AE815" s="2" t="s">
        <v>3070</v>
      </c>
      <c r="AF815" s="2" t="s">
        <v>3070</v>
      </c>
      <c r="AG815" s="2" t="s">
        <v>3070</v>
      </c>
    </row>
    <row r="816" spans="1:33" s="2" customFormat="1" x14ac:dyDescent="0.25">
      <c r="A816" s="2">
        <v>337798</v>
      </c>
      <c r="B816" s="2" t="s">
        <v>1954</v>
      </c>
      <c r="C816" s="2" t="s">
        <v>250</v>
      </c>
      <c r="D816" s="2" t="s">
        <v>723</v>
      </c>
      <c r="E816" s="2" t="s">
        <v>77</v>
      </c>
      <c r="H816" s="2" t="s">
        <v>17</v>
      </c>
      <c r="I816" s="2" t="s">
        <v>109</v>
      </c>
      <c r="AA816" s="2" t="s">
        <v>3070</v>
      </c>
      <c r="AB816" s="2" t="s">
        <v>3070</v>
      </c>
      <c r="AC816" s="2" t="s">
        <v>3070</v>
      </c>
      <c r="AD816" s="2" t="s">
        <v>3070</v>
      </c>
      <c r="AE816" s="2" t="s">
        <v>3070</v>
      </c>
      <c r="AF816" s="2" t="s">
        <v>3070</v>
      </c>
      <c r="AG816" s="2" t="s">
        <v>3070</v>
      </c>
    </row>
    <row r="817" spans="1:33" s="2" customFormat="1" x14ac:dyDescent="0.25">
      <c r="A817" s="2">
        <v>337802</v>
      </c>
      <c r="B817" s="2" t="s">
        <v>2333</v>
      </c>
      <c r="C817" s="2" t="s">
        <v>230</v>
      </c>
      <c r="D817" s="2" t="s">
        <v>211</v>
      </c>
      <c r="E817" s="2" t="s">
        <v>77</v>
      </c>
      <c r="H817" s="2" t="s">
        <v>17</v>
      </c>
      <c r="I817" s="2" t="s">
        <v>109</v>
      </c>
      <c r="AA817" s="2" t="s">
        <v>3070</v>
      </c>
      <c r="AB817" s="2" t="s">
        <v>3070</v>
      </c>
      <c r="AC817" s="2" t="s">
        <v>3070</v>
      </c>
      <c r="AD817" s="2" t="s">
        <v>3070</v>
      </c>
      <c r="AE817" s="2" t="s">
        <v>3070</v>
      </c>
      <c r="AF817" s="2" t="s">
        <v>3070</v>
      </c>
      <c r="AG817" s="2" t="s">
        <v>3070</v>
      </c>
    </row>
    <row r="818" spans="1:33" s="2" customFormat="1" x14ac:dyDescent="0.25">
      <c r="A818" s="2">
        <v>337803</v>
      </c>
      <c r="B818" s="2" t="s">
        <v>1671</v>
      </c>
      <c r="C818" s="2" t="s">
        <v>213</v>
      </c>
      <c r="D818" s="2" t="s">
        <v>339</v>
      </c>
      <c r="E818" s="2" t="s">
        <v>77</v>
      </c>
      <c r="H818" s="2" t="s">
        <v>17</v>
      </c>
      <c r="I818" s="2" t="s">
        <v>109</v>
      </c>
      <c r="AA818" s="2" t="s">
        <v>3070</v>
      </c>
      <c r="AB818" s="2" t="s">
        <v>3070</v>
      </c>
      <c r="AC818" s="2" t="s">
        <v>3070</v>
      </c>
      <c r="AD818" s="2" t="s">
        <v>3070</v>
      </c>
      <c r="AE818" s="2" t="s">
        <v>3070</v>
      </c>
      <c r="AF818" s="2" t="s">
        <v>3070</v>
      </c>
      <c r="AG818" s="2" t="s">
        <v>3070</v>
      </c>
    </row>
    <row r="819" spans="1:33" s="2" customFormat="1" x14ac:dyDescent="0.25">
      <c r="A819" s="2">
        <v>337804</v>
      </c>
      <c r="B819" s="2" t="s">
        <v>1672</v>
      </c>
      <c r="C819" s="2" t="s">
        <v>260</v>
      </c>
      <c r="D819" s="2" t="s">
        <v>903</v>
      </c>
      <c r="E819" s="2" t="s">
        <v>77</v>
      </c>
      <c r="H819" s="2" t="s">
        <v>17</v>
      </c>
      <c r="I819" s="2" t="s">
        <v>109</v>
      </c>
      <c r="AA819" s="2" t="s">
        <v>3070</v>
      </c>
      <c r="AB819" s="2" t="s">
        <v>3070</v>
      </c>
      <c r="AC819" s="2" t="s">
        <v>3070</v>
      </c>
      <c r="AD819" s="2" t="s">
        <v>3070</v>
      </c>
      <c r="AE819" s="2" t="s">
        <v>3070</v>
      </c>
      <c r="AF819" s="2" t="s">
        <v>3070</v>
      </c>
      <c r="AG819" s="2" t="s">
        <v>3070</v>
      </c>
    </row>
    <row r="820" spans="1:33" s="2" customFormat="1" x14ac:dyDescent="0.25">
      <c r="A820" s="2">
        <v>337806</v>
      </c>
      <c r="B820" s="2" t="s">
        <v>1673</v>
      </c>
      <c r="C820" s="2" t="s">
        <v>727</v>
      </c>
      <c r="D820" s="2" t="s">
        <v>350</v>
      </c>
      <c r="E820" s="2" t="s">
        <v>77</v>
      </c>
      <c r="H820" s="2" t="s">
        <v>17</v>
      </c>
      <c r="I820" s="2" t="s">
        <v>109</v>
      </c>
      <c r="AA820" s="2" t="s">
        <v>3070</v>
      </c>
      <c r="AB820" s="2" t="s">
        <v>3070</v>
      </c>
      <c r="AC820" s="2" t="s">
        <v>3070</v>
      </c>
      <c r="AD820" s="2" t="s">
        <v>3070</v>
      </c>
      <c r="AE820" s="2" t="s">
        <v>3070</v>
      </c>
      <c r="AF820" s="2" t="s">
        <v>3070</v>
      </c>
      <c r="AG820" s="2" t="s">
        <v>3070</v>
      </c>
    </row>
    <row r="821" spans="1:33" s="2" customFormat="1" x14ac:dyDescent="0.25">
      <c r="A821" s="2">
        <v>337808</v>
      </c>
      <c r="B821" s="2" t="s">
        <v>1674</v>
      </c>
      <c r="C821" s="2" t="s">
        <v>1070</v>
      </c>
      <c r="D821" s="2" t="s">
        <v>1675</v>
      </c>
      <c r="E821" s="2" t="s">
        <v>77</v>
      </c>
      <c r="F821" s="2">
        <v>26910</v>
      </c>
      <c r="G821" s="2" t="s">
        <v>19</v>
      </c>
      <c r="H821" s="2" t="s">
        <v>17</v>
      </c>
      <c r="I821" s="2" t="s">
        <v>109</v>
      </c>
      <c r="AC821" s="2" t="s">
        <v>3070</v>
      </c>
      <c r="AD821" s="2" t="s">
        <v>3070</v>
      </c>
      <c r="AE821" s="2" t="s">
        <v>3070</v>
      </c>
      <c r="AF821" s="2" t="s">
        <v>3070</v>
      </c>
      <c r="AG821" s="2" t="s">
        <v>3070</v>
      </c>
    </row>
    <row r="822" spans="1:33" s="2" customFormat="1" x14ac:dyDescent="0.25">
      <c r="A822" s="2">
        <v>337810</v>
      </c>
      <c r="B822" s="2" t="s">
        <v>1676</v>
      </c>
      <c r="C822" s="2" t="s">
        <v>230</v>
      </c>
      <c r="D822" s="2" t="s">
        <v>423</v>
      </c>
      <c r="E822" s="2" t="s">
        <v>77</v>
      </c>
      <c r="H822" s="2" t="s">
        <v>17</v>
      </c>
      <c r="I822" s="2" t="s">
        <v>109</v>
      </c>
      <c r="AA822" s="2" t="s">
        <v>3070</v>
      </c>
      <c r="AB822" s="2" t="s">
        <v>3070</v>
      </c>
      <c r="AC822" s="2" t="s">
        <v>3070</v>
      </c>
      <c r="AD822" s="2" t="s">
        <v>3070</v>
      </c>
      <c r="AE822" s="2" t="s">
        <v>3070</v>
      </c>
      <c r="AF822" s="2" t="s">
        <v>3070</v>
      </c>
      <c r="AG822" s="2" t="s">
        <v>3070</v>
      </c>
    </row>
    <row r="823" spans="1:33" s="2" customFormat="1" x14ac:dyDescent="0.25">
      <c r="A823" s="2">
        <v>337811</v>
      </c>
      <c r="B823" s="2" t="s">
        <v>679</v>
      </c>
      <c r="C823" s="2" t="s">
        <v>1058</v>
      </c>
      <c r="D823" s="2" t="s">
        <v>483</v>
      </c>
      <c r="E823" s="2" t="s">
        <v>77</v>
      </c>
      <c r="H823" s="2" t="s">
        <v>17</v>
      </c>
      <c r="I823" s="2" t="s">
        <v>109</v>
      </c>
      <c r="AA823" s="2" t="s">
        <v>3070</v>
      </c>
      <c r="AB823" s="2" t="s">
        <v>3070</v>
      </c>
      <c r="AC823" s="2" t="s">
        <v>3070</v>
      </c>
      <c r="AD823" s="2" t="s">
        <v>3070</v>
      </c>
      <c r="AE823" s="2" t="s">
        <v>3070</v>
      </c>
      <c r="AF823" s="2" t="s">
        <v>3070</v>
      </c>
      <c r="AG823" s="2" t="s">
        <v>3070</v>
      </c>
    </row>
    <row r="824" spans="1:33" s="2" customFormat="1" x14ac:dyDescent="0.25">
      <c r="A824" s="2">
        <v>337812</v>
      </c>
      <c r="B824" s="2" t="s">
        <v>2218</v>
      </c>
      <c r="C824" s="2" t="s">
        <v>230</v>
      </c>
      <c r="D824" s="2" t="s">
        <v>233</v>
      </c>
      <c r="E824" s="2" t="s">
        <v>78</v>
      </c>
      <c r="F824" s="2">
        <v>27044</v>
      </c>
      <c r="G824" s="2" t="s">
        <v>2092</v>
      </c>
      <c r="H824" s="2" t="s">
        <v>17</v>
      </c>
      <c r="I824" s="2" t="s">
        <v>109</v>
      </c>
      <c r="AC824" s="2" t="s">
        <v>3070</v>
      </c>
      <c r="AD824" s="2" t="s">
        <v>3070</v>
      </c>
      <c r="AE824" s="2" t="s">
        <v>3070</v>
      </c>
      <c r="AF824" s="2" t="s">
        <v>3070</v>
      </c>
      <c r="AG824" s="2" t="s">
        <v>3070</v>
      </c>
    </row>
    <row r="825" spans="1:33" s="2" customFormat="1" x14ac:dyDescent="0.25">
      <c r="A825" s="2">
        <v>337815</v>
      </c>
      <c r="B825" s="2" t="s">
        <v>1677</v>
      </c>
      <c r="C825" s="2" t="s">
        <v>392</v>
      </c>
      <c r="D825" s="2" t="s">
        <v>265</v>
      </c>
      <c r="E825" s="2" t="s">
        <v>77</v>
      </c>
      <c r="H825" s="2" t="s">
        <v>17</v>
      </c>
      <c r="I825" s="2" t="s">
        <v>109</v>
      </c>
      <c r="AA825" s="2" t="s">
        <v>3070</v>
      </c>
      <c r="AB825" s="2" t="s">
        <v>3070</v>
      </c>
      <c r="AC825" s="2" t="s">
        <v>3070</v>
      </c>
      <c r="AD825" s="2" t="s">
        <v>3070</v>
      </c>
      <c r="AE825" s="2" t="s">
        <v>3070</v>
      </c>
      <c r="AF825" s="2" t="s">
        <v>3070</v>
      </c>
      <c r="AG825" s="2" t="s">
        <v>3070</v>
      </c>
    </row>
    <row r="826" spans="1:33" s="2" customFormat="1" x14ac:dyDescent="0.25">
      <c r="A826" s="2">
        <v>337817</v>
      </c>
      <c r="B826" s="2" t="s">
        <v>1678</v>
      </c>
      <c r="C826" s="2" t="s">
        <v>360</v>
      </c>
      <c r="D826" s="2" t="s">
        <v>804</v>
      </c>
      <c r="E826" s="2" t="s">
        <v>77</v>
      </c>
      <c r="H826" s="2" t="s">
        <v>17</v>
      </c>
      <c r="I826" s="2" t="s">
        <v>109</v>
      </c>
      <c r="AA826" s="2" t="s">
        <v>3070</v>
      </c>
      <c r="AB826" s="2" t="s">
        <v>3070</v>
      </c>
      <c r="AC826" s="2" t="s">
        <v>3070</v>
      </c>
      <c r="AD826" s="2" t="s">
        <v>3070</v>
      </c>
      <c r="AE826" s="2" t="s">
        <v>3070</v>
      </c>
      <c r="AF826" s="2" t="s">
        <v>3070</v>
      </c>
      <c r="AG826" s="2" t="s">
        <v>3070</v>
      </c>
    </row>
    <row r="827" spans="1:33" s="2" customFormat="1" x14ac:dyDescent="0.25">
      <c r="A827" s="2">
        <v>337819</v>
      </c>
      <c r="B827" s="2" t="s">
        <v>2230</v>
      </c>
      <c r="C827" s="2" t="s">
        <v>1228</v>
      </c>
      <c r="D827" s="2" t="s">
        <v>356</v>
      </c>
      <c r="E827" s="2" t="s">
        <v>77</v>
      </c>
      <c r="F827" s="2">
        <v>33240</v>
      </c>
      <c r="G827" s="2" t="s">
        <v>74</v>
      </c>
      <c r="H827" s="2" t="s">
        <v>17</v>
      </c>
      <c r="I827" s="2" t="s">
        <v>109</v>
      </c>
      <c r="AB827" s="2" t="s">
        <v>3070</v>
      </c>
      <c r="AC827" s="2" t="s">
        <v>3070</v>
      </c>
      <c r="AD827" s="2" t="s">
        <v>3070</v>
      </c>
      <c r="AE827" s="2" t="s">
        <v>3070</v>
      </c>
      <c r="AF827" s="2" t="s">
        <v>3070</v>
      </c>
      <c r="AG827" s="2" t="s">
        <v>3070</v>
      </c>
    </row>
    <row r="828" spans="1:33" s="2" customFormat="1" x14ac:dyDescent="0.25">
      <c r="A828" s="2">
        <v>337820</v>
      </c>
      <c r="B828" s="2" t="s">
        <v>1679</v>
      </c>
      <c r="C828" s="2" t="s">
        <v>230</v>
      </c>
      <c r="D828" s="2" t="s">
        <v>1680</v>
      </c>
      <c r="E828" s="2" t="s">
        <v>77</v>
      </c>
      <c r="H828" s="2" t="s">
        <v>17</v>
      </c>
      <c r="I828" s="2" t="s">
        <v>109</v>
      </c>
      <c r="AA828" s="2" t="s">
        <v>3070</v>
      </c>
      <c r="AB828" s="2" t="s">
        <v>3070</v>
      </c>
      <c r="AC828" s="2" t="s">
        <v>3070</v>
      </c>
      <c r="AD828" s="2" t="s">
        <v>3070</v>
      </c>
      <c r="AE828" s="2" t="s">
        <v>3070</v>
      </c>
      <c r="AF828" s="2" t="s">
        <v>3070</v>
      </c>
      <c r="AG828" s="2" t="s">
        <v>3070</v>
      </c>
    </row>
    <row r="829" spans="1:33" s="2" customFormat="1" x14ac:dyDescent="0.25">
      <c r="A829" s="2">
        <v>337823</v>
      </c>
      <c r="B829" s="2" t="s">
        <v>1681</v>
      </c>
      <c r="C829" s="2" t="s">
        <v>566</v>
      </c>
      <c r="D829" s="2" t="s">
        <v>687</v>
      </c>
      <c r="E829" s="2" t="s">
        <v>77</v>
      </c>
      <c r="H829" s="2" t="s">
        <v>17</v>
      </c>
      <c r="I829" s="2" t="s">
        <v>109</v>
      </c>
      <c r="AA829" s="2" t="s">
        <v>3070</v>
      </c>
      <c r="AB829" s="2" t="s">
        <v>3070</v>
      </c>
      <c r="AC829" s="2" t="s">
        <v>3070</v>
      </c>
      <c r="AD829" s="2" t="s">
        <v>3070</v>
      </c>
      <c r="AE829" s="2" t="s">
        <v>3070</v>
      </c>
      <c r="AF829" s="2" t="s">
        <v>3070</v>
      </c>
      <c r="AG829" s="2" t="s">
        <v>3070</v>
      </c>
    </row>
    <row r="830" spans="1:33" s="2" customFormat="1" x14ac:dyDescent="0.25">
      <c r="A830" s="2">
        <v>337826</v>
      </c>
      <c r="B830" s="2" t="s">
        <v>1682</v>
      </c>
      <c r="C830" s="2" t="s">
        <v>849</v>
      </c>
      <c r="D830" s="2" t="s">
        <v>242</v>
      </c>
      <c r="E830" s="2" t="s">
        <v>77</v>
      </c>
      <c r="H830" s="2" t="s">
        <v>17</v>
      </c>
      <c r="I830" s="2" t="s">
        <v>109</v>
      </c>
      <c r="AA830" s="2" t="s">
        <v>3070</v>
      </c>
      <c r="AB830" s="2" t="s">
        <v>3070</v>
      </c>
      <c r="AC830" s="2" t="s">
        <v>3070</v>
      </c>
      <c r="AD830" s="2" t="s">
        <v>3070</v>
      </c>
      <c r="AE830" s="2" t="s">
        <v>3070</v>
      </c>
      <c r="AF830" s="2" t="s">
        <v>3070</v>
      </c>
      <c r="AG830" s="2" t="s">
        <v>3070</v>
      </c>
    </row>
    <row r="831" spans="1:33" s="2" customFormat="1" x14ac:dyDescent="0.25">
      <c r="A831" s="2">
        <v>337833</v>
      </c>
      <c r="B831" s="2" t="s">
        <v>2234</v>
      </c>
      <c r="C831" s="2" t="s">
        <v>230</v>
      </c>
      <c r="D831" s="2" t="s">
        <v>2235</v>
      </c>
      <c r="E831" s="2" t="s">
        <v>77</v>
      </c>
      <c r="H831" s="2" t="s">
        <v>17</v>
      </c>
      <c r="I831" s="2" t="s">
        <v>109</v>
      </c>
      <c r="AA831" s="2" t="s">
        <v>3070</v>
      </c>
      <c r="AB831" s="2" t="s">
        <v>3070</v>
      </c>
      <c r="AC831" s="2" t="s">
        <v>3070</v>
      </c>
      <c r="AD831" s="2" t="s">
        <v>3070</v>
      </c>
      <c r="AE831" s="2" t="s">
        <v>3070</v>
      </c>
      <c r="AF831" s="2" t="s">
        <v>3070</v>
      </c>
      <c r="AG831" s="2" t="s">
        <v>3070</v>
      </c>
    </row>
    <row r="832" spans="1:33" s="2" customFormat="1" x14ac:dyDescent="0.25">
      <c r="A832" s="2">
        <v>337834</v>
      </c>
      <c r="B832" s="2" t="s">
        <v>1683</v>
      </c>
      <c r="C832" s="2" t="s">
        <v>333</v>
      </c>
      <c r="D832" s="2" t="s">
        <v>1684</v>
      </c>
      <c r="E832" s="2" t="s">
        <v>77</v>
      </c>
      <c r="F832" s="2">
        <v>35801</v>
      </c>
      <c r="G832" s="2" t="s">
        <v>19</v>
      </c>
      <c r="H832" s="2" t="s">
        <v>17</v>
      </c>
      <c r="I832" s="2" t="s">
        <v>109</v>
      </c>
      <c r="AB832" s="2" t="s">
        <v>3070</v>
      </c>
      <c r="AC832" s="2" t="s">
        <v>3070</v>
      </c>
      <c r="AD832" s="2" t="s">
        <v>3070</v>
      </c>
      <c r="AE832" s="2" t="s">
        <v>3070</v>
      </c>
      <c r="AF832" s="2" t="s">
        <v>3070</v>
      </c>
      <c r="AG832" s="2" t="s">
        <v>3070</v>
      </c>
    </row>
    <row r="833" spans="1:33" s="2" customFormat="1" x14ac:dyDescent="0.25">
      <c r="A833" s="2">
        <v>337835</v>
      </c>
      <c r="B833" s="2" t="s">
        <v>1685</v>
      </c>
      <c r="C833" s="2" t="s">
        <v>221</v>
      </c>
      <c r="D833" s="2" t="s">
        <v>235</v>
      </c>
      <c r="E833" s="2" t="s">
        <v>77</v>
      </c>
      <c r="H833" s="2" t="s">
        <v>17</v>
      </c>
      <c r="I833" s="2" t="s">
        <v>109</v>
      </c>
      <c r="AA833" s="2" t="s">
        <v>3070</v>
      </c>
      <c r="AB833" s="2" t="s">
        <v>3070</v>
      </c>
      <c r="AC833" s="2" t="s">
        <v>3070</v>
      </c>
      <c r="AD833" s="2" t="s">
        <v>3070</v>
      </c>
      <c r="AE833" s="2" t="s">
        <v>3070</v>
      </c>
      <c r="AF833" s="2" t="s">
        <v>3070</v>
      </c>
      <c r="AG833" s="2" t="s">
        <v>3070</v>
      </c>
    </row>
    <row r="834" spans="1:33" s="2" customFormat="1" x14ac:dyDescent="0.25">
      <c r="A834" s="2">
        <v>337837</v>
      </c>
      <c r="B834" s="2" t="s">
        <v>1686</v>
      </c>
      <c r="C834" s="2" t="s">
        <v>230</v>
      </c>
      <c r="D834" s="2" t="s">
        <v>1687</v>
      </c>
      <c r="E834" s="2" t="s">
        <v>77</v>
      </c>
      <c r="H834" s="2" t="s">
        <v>17</v>
      </c>
      <c r="I834" s="2" t="s">
        <v>109</v>
      </c>
      <c r="AA834" s="2" t="s">
        <v>3070</v>
      </c>
      <c r="AB834" s="2" t="s">
        <v>3070</v>
      </c>
      <c r="AC834" s="2" t="s">
        <v>3070</v>
      </c>
      <c r="AD834" s="2" t="s">
        <v>3070</v>
      </c>
      <c r="AE834" s="2" t="s">
        <v>3070</v>
      </c>
      <c r="AF834" s="2" t="s">
        <v>3070</v>
      </c>
      <c r="AG834" s="2" t="s">
        <v>3070</v>
      </c>
    </row>
    <row r="835" spans="1:33" s="2" customFormat="1" x14ac:dyDescent="0.25">
      <c r="A835" s="2">
        <v>337838</v>
      </c>
      <c r="B835" s="2" t="s">
        <v>2414</v>
      </c>
      <c r="C835" s="2" t="s">
        <v>250</v>
      </c>
      <c r="D835" s="2" t="s">
        <v>309</v>
      </c>
      <c r="E835" s="2" t="s">
        <v>78</v>
      </c>
      <c r="F835" s="2">
        <v>36165</v>
      </c>
      <c r="G835" s="2" t="s">
        <v>31</v>
      </c>
      <c r="H835" s="2" t="s">
        <v>17</v>
      </c>
      <c r="I835" s="2" t="s">
        <v>109</v>
      </c>
      <c r="AC835" s="2" t="s">
        <v>3070</v>
      </c>
      <c r="AD835" s="2" t="s">
        <v>3070</v>
      </c>
      <c r="AE835" s="2" t="s">
        <v>3070</v>
      </c>
      <c r="AF835" s="2" t="s">
        <v>3070</v>
      </c>
      <c r="AG835" s="2" t="s">
        <v>3070</v>
      </c>
    </row>
    <row r="836" spans="1:33" s="2" customFormat="1" x14ac:dyDescent="0.25">
      <c r="A836" s="2">
        <v>337845</v>
      </c>
      <c r="B836" s="2" t="s">
        <v>1688</v>
      </c>
      <c r="C836" s="2" t="s">
        <v>454</v>
      </c>
      <c r="D836" s="2" t="s">
        <v>273</v>
      </c>
      <c r="E836" s="2" t="s">
        <v>77</v>
      </c>
      <c r="H836" s="2" t="s">
        <v>17</v>
      </c>
      <c r="I836" s="2" t="s">
        <v>109</v>
      </c>
      <c r="AA836" s="2" t="s">
        <v>3070</v>
      </c>
      <c r="AB836" s="2" t="s">
        <v>3070</v>
      </c>
      <c r="AC836" s="2" t="s">
        <v>3070</v>
      </c>
      <c r="AD836" s="2" t="s">
        <v>3070</v>
      </c>
      <c r="AE836" s="2" t="s">
        <v>3070</v>
      </c>
      <c r="AF836" s="2" t="s">
        <v>3070</v>
      </c>
      <c r="AG836" s="2" t="s">
        <v>3070</v>
      </c>
    </row>
    <row r="837" spans="1:33" s="2" customFormat="1" x14ac:dyDescent="0.25">
      <c r="A837" s="2">
        <v>337848</v>
      </c>
      <c r="B837" s="2" t="s">
        <v>2210</v>
      </c>
      <c r="C837" s="2" t="s">
        <v>574</v>
      </c>
      <c r="D837" s="2" t="s">
        <v>2211</v>
      </c>
      <c r="E837" s="2" t="s">
        <v>77</v>
      </c>
      <c r="F837" s="2">
        <v>34700</v>
      </c>
      <c r="G837" s="2" t="s">
        <v>319</v>
      </c>
      <c r="H837" s="2" t="s">
        <v>17</v>
      </c>
      <c r="I837" s="2" t="s">
        <v>109</v>
      </c>
      <c r="AB837" s="2" t="s">
        <v>3070</v>
      </c>
      <c r="AC837" s="2" t="s">
        <v>3070</v>
      </c>
      <c r="AD837" s="2" t="s">
        <v>3070</v>
      </c>
      <c r="AE837" s="2" t="s">
        <v>3070</v>
      </c>
      <c r="AF837" s="2" t="s">
        <v>3070</v>
      </c>
      <c r="AG837" s="2" t="s">
        <v>3070</v>
      </c>
    </row>
    <row r="838" spans="1:33" s="2" customFormat="1" x14ac:dyDescent="0.25">
      <c r="A838" s="2">
        <v>337849</v>
      </c>
      <c r="B838" s="2" t="s">
        <v>1689</v>
      </c>
      <c r="C838" s="2" t="s">
        <v>503</v>
      </c>
      <c r="D838" s="2" t="s">
        <v>290</v>
      </c>
      <c r="E838" s="2" t="s">
        <v>77</v>
      </c>
      <c r="H838" s="2" t="s">
        <v>17</v>
      </c>
      <c r="I838" s="2" t="s">
        <v>109</v>
      </c>
      <c r="AA838" s="2" t="s">
        <v>3070</v>
      </c>
      <c r="AB838" s="2" t="s">
        <v>3070</v>
      </c>
      <c r="AC838" s="2" t="s">
        <v>3070</v>
      </c>
      <c r="AD838" s="2" t="s">
        <v>3070</v>
      </c>
      <c r="AE838" s="2" t="s">
        <v>3070</v>
      </c>
      <c r="AF838" s="2" t="s">
        <v>3070</v>
      </c>
      <c r="AG838" s="2" t="s">
        <v>3070</v>
      </c>
    </row>
    <row r="839" spans="1:33" s="2" customFormat="1" x14ac:dyDescent="0.25">
      <c r="A839" s="2">
        <v>337850</v>
      </c>
      <c r="B839" s="2" t="s">
        <v>2295</v>
      </c>
      <c r="C839" s="2" t="s">
        <v>432</v>
      </c>
      <c r="D839" s="2" t="s">
        <v>242</v>
      </c>
      <c r="E839" s="2" t="s">
        <v>77</v>
      </c>
      <c r="F839" s="2">
        <v>34182</v>
      </c>
      <c r="G839" s="2" t="s">
        <v>434</v>
      </c>
      <c r="H839" s="2" t="s">
        <v>17</v>
      </c>
      <c r="I839" s="2" t="s">
        <v>109</v>
      </c>
      <c r="AD839" s="2" t="s">
        <v>3070</v>
      </c>
      <c r="AE839" s="2" t="s">
        <v>3070</v>
      </c>
      <c r="AF839" s="2" t="s">
        <v>3070</v>
      </c>
      <c r="AG839" s="2" t="s">
        <v>3070</v>
      </c>
    </row>
    <row r="840" spans="1:33" s="2" customFormat="1" x14ac:dyDescent="0.25">
      <c r="A840" s="2">
        <v>337857</v>
      </c>
      <c r="B840" s="2" t="s">
        <v>2203</v>
      </c>
      <c r="C840" s="2" t="s">
        <v>230</v>
      </c>
      <c r="D840" s="2" t="s">
        <v>457</v>
      </c>
      <c r="E840" s="2" t="s">
        <v>77</v>
      </c>
      <c r="F840" s="2">
        <v>35160</v>
      </c>
      <c r="G840" s="2" t="s">
        <v>38</v>
      </c>
      <c r="H840" s="2" t="s">
        <v>17</v>
      </c>
      <c r="I840" s="2" t="s">
        <v>109</v>
      </c>
      <c r="AD840" s="2" t="s">
        <v>3070</v>
      </c>
      <c r="AE840" s="2" t="s">
        <v>3070</v>
      </c>
      <c r="AF840" s="2" t="s">
        <v>3070</v>
      </c>
      <c r="AG840" s="2" t="s">
        <v>3070</v>
      </c>
    </row>
    <row r="841" spans="1:33" s="2" customFormat="1" x14ac:dyDescent="0.25">
      <c r="A841" s="2">
        <v>337861</v>
      </c>
      <c r="B841" s="2" t="s">
        <v>1690</v>
      </c>
      <c r="C841" s="2" t="s">
        <v>318</v>
      </c>
      <c r="D841" s="2" t="s">
        <v>280</v>
      </c>
      <c r="E841" s="2" t="s">
        <v>78</v>
      </c>
      <c r="F841" s="2">
        <v>31625</v>
      </c>
      <c r="G841" s="2" t="s">
        <v>38</v>
      </c>
      <c r="H841" s="2" t="s">
        <v>17</v>
      </c>
      <c r="I841" s="2" t="s">
        <v>109</v>
      </c>
      <c r="AB841" s="2" t="s">
        <v>3070</v>
      </c>
      <c r="AC841" s="2" t="s">
        <v>3070</v>
      </c>
      <c r="AD841" s="2" t="s">
        <v>3070</v>
      </c>
      <c r="AE841" s="2" t="s">
        <v>3070</v>
      </c>
      <c r="AF841" s="2" t="s">
        <v>3070</v>
      </c>
      <c r="AG841" s="2" t="s">
        <v>3070</v>
      </c>
    </row>
    <row r="842" spans="1:33" s="2" customFormat="1" x14ac:dyDescent="0.25">
      <c r="A842" s="2">
        <v>337870</v>
      </c>
      <c r="B842" s="2" t="s">
        <v>1691</v>
      </c>
      <c r="C842" s="2" t="s">
        <v>600</v>
      </c>
      <c r="D842" s="2" t="s">
        <v>528</v>
      </c>
      <c r="E842" s="2" t="s">
        <v>77</v>
      </c>
      <c r="H842" s="2" t="s">
        <v>17</v>
      </c>
      <c r="I842" s="2" t="s">
        <v>109</v>
      </c>
      <c r="AA842" s="2" t="s">
        <v>3070</v>
      </c>
      <c r="AB842" s="2" t="s">
        <v>3070</v>
      </c>
      <c r="AC842" s="2" t="s">
        <v>3070</v>
      </c>
      <c r="AD842" s="2" t="s">
        <v>3070</v>
      </c>
      <c r="AE842" s="2" t="s">
        <v>3070</v>
      </c>
      <c r="AF842" s="2" t="s">
        <v>3070</v>
      </c>
      <c r="AG842" s="2" t="s">
        <v>3070</v>
      </c>
    </row>
    <row r="843" spans="1:33" s="2" customFormat="1" x14ac:dyDescent="0.25">
      <c r="A843" s="2">
        <v>337871</v>
      </c>
      <c r="B843" s="2" t="s">
        <v>2393</v>
      </c>
      <c r="C843" s="2" t="s">
        <v>542</v>
      </c>
      <c r="D843" s="2" t="s">
        <v>2394</v>
      </c>
      <c r="E843" s="2" t="s">
        <v>77</v>
      </c>
      <c r="H843" s="2" t="s">
        <v>17</v>
      </c>
      <c r="I843" s="2" t="s">
        <v>109</v>
      </c>
      <c r="AA843" s="2" t="s">
        <v>3070</v>
      </c>
      <c r="AB843" s="2" t="s">
        <v>3070</v>
      </c>
      <c r="AC843" s="2" t="s">
        <v>3070</v>
      </c>
      <c r="AD843" s="2" t="s">
        <v>3070</v>
      </c>
      <c r="AE843" s="2" t="s">
        <v>3070</v>
      </c>
      <c r="AF843" s="2" t="s">
        <v>3070</v>
      </c>
      <c r="AG843" s="2" t="s">
        <v>3070</v>
      </c>
    </row>
    <row r="844" spans="1:33" s="2" customFormat="1" x14ac:dyDescent="0.25">
      <c r="A844" s="2">
        <v>337876</v>
      </c>
      <c r="B844" s="2" t="s">
        <v>2007</v>
      </c>
      <c r="C844" s="2" t="s">
        <v>345</v>
      </c>
      <c r="D844" s="2" t="s">
        <v>320</v>
      </c>
      <c r="E844" s="2" t="s">
        <v>77</v>
      </c>
      <c r="H844" s="2" t="s">
        <v>17</v>
      </c>
      <c r="I844" s="2" t="s">
        <v>109</v>
      </c>
      <c r="AA844" s="2" t="s">
        <v>3070</v>
      </c>
      <c r="AB844" s="2" t="s">
        <v>3070</v>
      </c>
      <c r="AC844" s="2" t="s">
        <v>3070</v>
      </c>
      <c r="AD844" s="2" t="s">
        <v>3070</v>
      </c>
      <c r="AE844" s="2" t="s">
        <v>3070</v>
      </c>
      <c r="AF844" s="2" t="s">
        <v>3070</v>
      </c>
      <c r="AG844" s="2" t="s">
        <v>3070</v>
      </c>
    </row>
    <row r="845" spans="1:33" s="2" customFormat="1" x14ac:dyDescent="0.25">
      <c r="A845" s="2">
        <v>337878</v>
      </c>
      <c r="B845" s="2" t="s">
        <v>1692</v>
      </c>
      <c r="C845" s="2" t="s">
        <v>276</v>
      </c>
      <c r="D845" s="2" t="s">
        <v>309</v>
      </c>
      <c r="E845" s="2" t="s">
        <v>77</v>
      </c>
      <c r="H845" s="2" t="s">
        <v>17</v>
      </c>
      <c r="I845" s="2" t="s">
        <v>109</v>
      </c>
      <c r="AA845" s="2" t="s">
        <v>3070</v>
      </c>
      <c r="AB845" s="2" t="s">
        <v>3070</v>
      </c>
      <c r="AC845" s="2" t="s">
        <v>3070</v>
      </c>
      <c r="AD845" s="2" t="s">
        <v>3070</v>
      </c>
      <c r="AE845" s="2" t="s">
        <v>3070</v>
      </c>
      <c r="AF845" s="2" t="s">
        <v>3070</v>
      </c>
      <c r="AG845" s="2" t="s">
        <v>3070</v>
      </c>
    </row>
    <row r="846" spans="1:33" s="2" customFormat="1" x14ac:dyDescent="0.25">
      <c r="A846" s="2">
        <v>337882</v>
      </c>
      <c r="B846" s="2" t="s">
        <v>2137</v>
      </c>
      <c r="C846" s="2" t="s">
        <v>230</v>
      </c>
      <c r="D846" s="2" t="s">
        <v>2138</v>
      </c>
      <c r="E846" s="2" t="s">
        <v>77</v>
      </c>
      <c r="F846" s="2">
        <v>34182</v>
      </c>
      <c r="G846" s="2" t="s">
        <v>59</v>
      </c>
      <c r="H846" s="2" t="s">
        <v>17</v>
      </c>
      <c r="I846" s="2" t="s">
        <v>109</v>
      </c>
      <c r="AB846" s="2" t="s">
        <v>3070</v>
      </c>
      <c r="AC846" s="2" t="s">
        <v>3070</v>
      </c>
      <c r="AD846" s="2" t="s">
        <v>3070</v>
      </c>
      <c r="AE846" s="2" t="s">
        <v>3070</v>
      </c>
      <c r="AF846" s="2" t="s">
        <v>3070</v>
      </c>
      <c r="AG846" s="2" t="s">
        <v>3070</v>
      </c>
    </row>
    <row r="847" spans="1:33" s="2" customFormat="1" x14ac:dyDescent="0.25">
      <c r="A847" s="2">
        <v>337884</v>
      </c>
      <c r="B847" s="2" t="s">
        <v>2406</v>
      </c>
      <c r="C847" s="2" t="s">
        <v>213</v>
      </c>
      <c r="D847" s="2" t="s">
        <v>650</v>
      </c>
      <c r="E847" s="2" t="s">
        <v>77</v>
      </c>
      <c r="F847" s="2">
        <v>36628</v>
      </c>
      <c r="G847" s="2" t="s">
        <v>552</v>
      </c>
      <c r="H847" s="2" t="s">
        <v>20</v>
      </c>
      <c r="I847" s="2" t="s">
        <v>109</v>
      </c>
      <c r="AD847" s="2" t="s">
        <v>3070</v>
      </c>
      <c r="AE847" s="2" t="s">
        <v>3070</v>
      </c>
      <c r="AF847" s="2" t="s">
        <v>3070</v>
      </c>
      <c r="AG847" s="2" t="s">
        <v>3070</v>
      </c>
    </row>
    <row r="848" spans="1:33" s="2" customFormat="1" x14ac:dyDescent="0.25">
      <c r="A848" s="2">
        <v>337889</v>
      </c>
      <c r="B848" s="2" t="s">
        <v>2290</v>
      </c>
      <c r="C848" s="2" t="s">
        <v>213</v>
      </c>
      <c r="D848" s="2" t="s">
        <v>1057</v>
      </c>
      <c r="E848" s="2" t="s">
        <v>77</v>
      </c>
      <c r="F848" s="2">
        <v>35796</v>
      </c>
      <c r="G848" s="2" t="s">
        <v>19</v>
      </c>
      <c r="H848" s="2" t="s">
        <v>17</v>
      </c>
      <c r="I848" s="2" t="s">
        <v>109</v>
      </c>
      <c r="AB848" s="2" t="s">
        <v>3070</v>
      </c>
      <c r="AC848" s="2" t="s">
        <v>3070</v>
      </c>
      <c r="AD848" s="2" t="s">
        <v>3070</v>
      </c>
      <c r="AE848" s="2" t="s">
        <v>3070</v>
      </c>
      <c r="AF848" s="2" t="s">
        <v>3070</v>
      </c>
      <c r="AG848" s="2" t="s">
        <v>3070</v>
      </c>
    </row>
    <row r="849" spans="1:33" s="2" customFormat="1" x14ac:dyDescent="0.25">
      <c r="A849" s="2">
        <v>337891</v>
      </c>
      <c r="B849" s="2" t="s">
        <v>1693</v>
      </c>
      <c r="C849" s="2" t="s">
        <v>427</v>
      </c>
      <c r="D849" s="2" t="s">
        <v>569</v>
      </c>
      <c r="E849" s="2" t="s">
        <v>77</v>
      </c>
      <c r="H849" s="2" t="s">
        <v>17</v>
      </c>
      <c r="I849" s="2" t="s">
        <v>109</v>
      </c>
      <c r="AA849" s="2" t="s">
        <v>3070</v>
      </c>
      <c r="AB849" s="2" t="s">
        <v>3070</v>
      </c>
      <c r="AC849" s="2" t="s">
        <v>3070</v>
      </c>
      <c r="AD849" s="2" t="s">
        <v>3070</v>
      </c>
      <c r="AE849" s="2" t="s">
        <v>3070</v>
      </c>
      <c r="AF849" s="2" t="s">
        <v>3070</v>
      </c>
      <c r="AG849" s="2" t="s">
        <v>3070</v>
      </c>
    </row>
    <row r="850" spans="1:33" s="2" customFormat="1" x14ac:dyDescent="0.25">
      <c r="A850" s="2">
        <v>337896</v>
      </c>
      <c r="B850" s="2" t="s">
        <v>2212</v>
      </c>
      <c r="C850" s="2" t="s">
        <v>952</v>
      </c>
      <c r="D850" s="2" t="s">
        <v>490</v>
      </c>
      <c r="E850" s="2" t="s">
        <v>77</v>
      </c>
      <c r="H850" s="2" t="s">
        <v>17</v>
      </c>
      <c r="I850" s="2" t="s">
        <v>109</v>
      </c>
      <c r="AB850" s="2" t="s">
        <v>3070</v>
      </c>
      <c r="AC850" s="2" t="s">
        <v>3070</v>
      </c>
      <c r="AD850" s="2" t="s">
        <v>3070</v>
      </c>
      <c r="AE850" s="2" t="s">
        <v>3070</v>
      </c>
      <c r="AF850" s="2" t="s">
        <v>3070</v>
      </c>
      <c r="AG850" s="2" t="s">
        <v>3070</v>
      </c>
    </row>
    <row r="851" spans="1:33" s="2" customFormat="1" x14ac:dyDescent="0.25">
      <c r="A851" s="2">
        <v>337903</v>
      </c>
      <c r="B851" s="2" t="s">
        <v>1987</v>
      </c>
      <c r="C851" s="2" t="s">
        <v>1988</v>
      </c>
      <c r="D851" s="2" t="s">
        <v>223</v>
      </c>
      <c r="E851" s="2" t="s">
        <v>77</v>
      </c>
      <c r="H851" s="2" t="s">
        <v>17</v>
      </c>
      <c r="I851" s="2" t="s">
        <v>109</v>
      </c>
      <c r="AA851" s="2" t="s">
        <v>3070</v>
      </c>
      <c r="AB851" s="2" t="s">
        <v>3070</v>
      </c>
      <c r="AC851" s="2" t="s">
        <v>3070</v>
      </c>
      <c r="AD851" s="2" t="s">
        <v>3070</v>
      </c>
      <c r="AE851" s="2" t="s">
        <v>3070</v>
      </c>
      <c r="AF851" s="2" t="s">
        <v>3070</v>
      </c>
      <c r="AG851" s="2" t="s">
        <v>3070</v>
      </c>
    </row>
    <row r="852" spans="1:33" s="2" customFormat="1" x14ac:dyDescent="0.25">
      <c r="A852" s="2">
        <v>337908</v>
      </c>
      <c r="B852" s="2" t="s">
        <v>2236</v>
      </c>
      <c r="C852" s="2" t="s">
        <v>563</v>
      </c>
      <c r="D852" s="2" t="s">
        <v>2237</v>
      </c>
      <c r="E852" s="2" t="s">
        <v>78</v>
      </c>
      <c r="F852" s="2">
        <v>35210</v>
      </c>
      <c r="G852" s="2" t="s">
        <v>19</v>
      </c>
      <c r="H852" s="2" t="s">
        <v>17</v>
      </c>
      <c r="I852" s="2" t="s">
        <v>109</v>
      </c>
      <c r="AB852" s="2" t="s">
        <v>3070</v>
      </c>
      <c r="AC852" s="2" t="s">
        <v>3070</v>
      </c>
      <c r="AD852" s="2" t="s">
        <v>3070</v>
      </c>
      <c r="AE852" s="2" t="s">
        <v>3070</v>
      </c>
      <c r="AF852" s="2" t="s">
        <v>3070</v>
      </c>
      <c r="AG852" s="2" t="s">
        <v>3070</v>
      </c>
    </row>
    <row r="853" spans="1:33" s="2" customFormat="1" x14ac:dyDescent="0.25">
      <c r="A853" s="2">
        <v>337909</v>
      </c>
      <c r="B853" s="2" t="s">
        <v>2453</v>
      </c>
      <c r="C853" s="2" t="s">
        <v>2454</v>
      </c>
      <c r="D853" s="2" t="s">
        <v>2455</v>
      </c>
      <c r="E853" s="2" t="s">
        <v>77</v>
      </c>
      <c r="H853" s="2" t="s">
        <v>17</v>
      </c>
      <c r="I853" s="2" t="s">
        <v>109</v>
      </c>
      <c r="AA853" s="2" t="s">
        <v>3070</v>
      </c>
      <c r="AB853" s="2" t="s">
        <v>3070</v>
      </c>
      <c r="AC853" s="2" t="s">
        <v>3070</v>
      </c>
      <c r="AD853" s="2" t="s">
        <v>3070</v>
      </c>
      <c r="AE853" s="2" t="s">
        <v>3070</v>
      </c>
      <c r="AF853" s="2" t="s">
        <v>3070</v>
      </c>
      <c r="AG853" s="2" t="s">
        <v>3070</v>
      </c>
    </row>
    <row r="854" spans="1:33" s="2" customFormat="1" x14ac:dyDescent="0.25">
      <c r="A854" s="2">
        <v>337910</v>
      </c>
      <c r="B854" s="2" t="s">
        <v>2124</v>
      </c>
      <c r="C854" s="2" t="s">
        <v>409</v>
      </c>
      <c r="D854" s="2" t="s">
        <v>290</v>
      </c>
      <c r="E854" s="2" t="s">
        <v>77</v>
      </c>
      <c r="H854" s="2" t="s">
        <v>17</v>
      </c>
      <c r="I854" s="2" t="s">
        <v>109</v>
      </c>
      <c r="AA854" s="2" t="s">
        <v>3070</v>
      </c>
      <c r="AB854" s="2" t="s">
        <v>3070</v>
      </c>
      <c r="AC854" s="2" t="s">
        <v>3070</v>
      </c>
      <c r="AD854" s="2" t="s">
        <v>3070</v>
      </c>
      <c r="AE854" s="2" t="s">
        <v>3070</v>
      </c>
      <c r="AF854" s="2" t="s">
        <v>3070</v>
      </c>
      <c r="AG854" s="2" t="s">
        <v>3070</v>
      </c>
    </row>
    <row r="855" spans="1:33" s="2" customFormat="1" x14ac:dyDescent="0.25">
      <c r="A855" s="2">
        <v>337916</v>
      </c>
      <c r="B855" s="2" t="s">
        <v>1694</v>
      </c>
      <c r="C855" s="2" t="s">
        <v>524</v>
      </c>
      <c r="D855" s="2" t="s">
        <v>306</v>
      </c>
      <c r="E855" s="2" t="s">
        <v>77</v>
      </c>
      <c r="H855" s="2" t="s">
        <v>17</v>
      </c>
      <c r="I855" s="2" t="s">
        <v>109</v>
      </c>
      <c r="AA855" s="2" t="s">
        <v>3070</v>
      </c>
      <c r="AB855" s="2" t="s">
        <v>3070</v>
      </c>
      <c r="AC855" s="2" t="s">
        <v>3070</v>
      </c>
      <c r="AD855" s="2" t="s">
        <v>3070</v>
      </c>
      <c r="AE855" s="2" t="s">
        <v>3070</v>
      </c>
      <c r="AF855" s="2" t="s">
        <v>3070</v>
      </c>
      <c r="AG855" s="2" t="s">
        <v>3070</v>
      </c>
    </row>
    <row r="856" spans="1:33" s="2" customFormat="1" x14ac:dyDescent="0.25">
      <c r="A856" s="2">
        <v>337917</v>
      </c>
      <c r="B856" s="2" t="s">
        <v>1695</v>
      </c>
      <c r="C856" s="2" t="s">
        <v>492</v>
      </c>
      <c r="D856" s="2" t="s">
        <v>1696</v>
      </c>
      <c r="E856" s="2" t="s">
        <v>77</v>
      </c>
      <c r="H856" s="2" t="s">
        <v>17</v>
      </c>
      <c r="I856" s="2" t="s">
        <v>109</v>
      </c>
      <c r="AA856" s="2" t="s">
        <v>3070</v>
      </c>
      <c r="AB856" s="2" t="s">
        <v>3070</v>
      </c>
      <c r="AC856" s="2" t="s">
        <v>3070</v>
      </c>
      <c r="AD856" s="2" t="s">
        <v>3070</v>
      </c>
      <c r="AE856" s="2" t="s">
        <v>3070</v>
      </c>
      <c r="AF856" s="2" t="s">
        <v>3070</v>
      </c>
      <c r="AG856" s="2" t="s">
        <v>3070</v>
      </c>
    </row>
    <row r="857" spans="1:33" s="2" customFormat="1" x14ac:dyDescent="0.25">
      <c r="A857" s="2">
        <v>337918</v>
      </c>
      <c r="B857" s="2" t="s">
        <v>2283</v>
      </c>
      <c r="C857" s="2" t="s">
        <v>454</v>
      </c>
      <c r="D857" s="2" t="s">
        <v>732</v>
      </c>
      <c r="E857" s="2" t="s">
        <v>77</v>
      </c>
      <c r="H857" s="2" t="s">
        <v>17</v>
      </c>
      <c r="I857" s="2" t="s">
        <v>109</v>
      </c>
      <c r="AF857" s="2" t="s">
        <v>3070</v>
      </c>
      <c r="AG857" s="2" t="s">
        <v>3070</v>
      </c>
    </row>
    <row r="858" spans="1:33" s="2" customFormat="1" x14ac:dyDescent="0.25">
      <c r="A858" s="2">
        <v>337922</v>
      </c>
      <c r="B858" s="2" t="s">
        <v>2989</v>
      </c>
      <c r="C858" s="2" t="s">
        <v>252</v>
      </c>
      <c r="D858" s="2" t="s">
        <v>421</v>
      </c>
      <c r="E858" s="2" t="s">
        <v>78</v>
      </c>
      <c r="F858" s="2">
        <v>32472</v>
      </c>
      <c r="G858" s="2" t="s">
        <v>2990</v>
      </c>
      <c r="H858" s="2" t="s">
        <v>17</v>
      </c>
      <c r="I858" s="2" t="s">
        <v>109</v>
      </c>
      <c r="AC858" s="2" t="s">
        <v>3070</v>
      </c>
      <c r="AD858" s="2" t="s">
        <v>3070</v>
      </c>
      <c r="AE858" s="2" t="s">
        <v>3070</v>
      </c>
      <c r="AF858" s="2" t="s">
        <v>3070</v>
      </c>
      <c r="AG858" s="2" t="s">
        <v>3070</v>
      </c>
    </row>
    <row r="859" spans="1:33" s="2" customFormat="1" x14ac:dyDescent="0.25">
      <c r="A859" s="2">
        <v>337923</v>
      </c>
      <c r="B859" s="2" t="s">
        <v>1697</v>
      </c>
      <c r="C859" s="2" t="s">
        <v>213</v>
      </c>
      <c r="D859" s="2" t="s">
        <v>235</v>
      </c>
      <c r="E859" s="2" t="s">
        <v>77</v>
      </c>
      <c r="H859" s="2" t="s">
        <v>17</v>
      </c>
      <c r="I859" s="2" t="s">
        <v>109</v>
      </c>
      <c r="AA859" s="2" t="s">
        <v>3070</v>
      </c>
      <c r="AB859" s="2" t="s">
        <v>3070</v>
      </c>
      <c r="AC859" s="2" t="s">
        <v>3070</v>
      </c>
      <c r="AD859" s="2" t="s">
        <v>3070</v>
      </c>
      <c r="AE859" s="2" t="s">
        <v>3070</v>
      </c>
      <c r="AF859" s="2" t="s">
        <v>3070</v>
      </c>
      <c r="AG859" s="2" t="s">
        <v>3070</v>
      </c>
    </row>
    <row r="860" spans="1:33" s="2" customFormat="1" x14ac:dyDescent="0.25">
      <c r="A860" s="2">
        <v>337926</v>
      </c>
      <c r="B860" s="2" t="s">
        <v>1698</v>
      </c>
      <c r="C860" s="2" t="s">
        <v>689</v>
      </c>
      <c r="D860" s="2" t="s">
        <v>356</v>
      </c>
      <c r="E860" s="2" t="s">
        <v>77</v>
      </c>
      <c r="H860" s="2" t="s">
        <v>17</v>
      </c>
      <c r="I860" s="2" t="s">
        <v>109</v>
      </c>
      <c r="AA860" s="2" t="s">
        <v>3070</v>
      </c>
      <c r="AB860" s="2" t="s">
        <v>3070</v>
      </c>
      <c r="AC860" s="2" t="s">
        <v>3070</v>
      </c>
      <c r="AD860" s="2" t="s">
        <v>3070</v>
      </c>
      <c r="AE860" s="2" t="s">
        <v>3070</v>
      </c>
      <c r="AF860" s="2" t="s">
        <v>3070</v>
      </c>
      <c r="AG860" s="2" t="s">
        <v>3070</v>
      </c>
    </row>
    <row r="861" spans="1:33" s="2" customFormat="1" x14ac:dyDescent="0.25">
      <c r="A861" s="2">
        <v>337927</v>
      </c>
      <c r="B861" s="2" t="s">
        <v>1699</v>
      </c>
      <c r="C861" s="2" t="s">
        <v>524</v>
      </c>
      <c r="D861" s="2" t="s">
        <v>687</v>
      </c>
      <c r="E861" s="2" t="s">
        <v>77</v>
      </c>
      <c r="H861" s="2" t="s">
        <v>17</v>
      </c>
      <c r="I861" s="2" t="s">
        <v>109</v>
      </c>
      <c r="AA861" s="2" t="s">
        <v>3070</v>
      </c>
      <c r="AB861" s="2" t="s">
        <v>3070</v>
      </c>
      <c r="AC861" s="2" t="s">
        <v>3070</v>
      </c>
      <c r="AD861" s="2" t="s">
        <v>3070</v>
      </c>
      <c r="AE861" s="2" t="s">
        <v>3070</v>
      </c>
      <c r="AF861" s="2" t="s">
        <v>3070</v>
      </c>
      <c r="AG861" s="2" t="s">
        <v>3070</v>
      </c>
    </row>
    <row r="862" spans="1:33" s="2" customFormat="1" x14ac:dyDescent="0.25">
      <c r="A862" s="2">
        <v>337929</v>
      </c>
      <c r="B862" s="2" t="s">
        <v>1700</v>
      </c>
      <c r="C862" s="2" t="s">
        <v>1701</v>
      </c>
      <c r="D862" s="2" t="s">
        <v>1702</v>
      </c>
      <c r="E862" s="2" t="s">
        <v>77</v>
      </c>
      <c r="H862" s="2" t="s">
        <v>17</v>
      </c>
      <c r="I862" s="2" t="s">
        <v>109</v>
      </c>
      <c r="AA862" s="2" t="s">
        <v>3070</v>
      </c>
      <c r="AB862" s="2" t="s">
        <v>3070</v>
      </c>
      <c r="AC862" s="2" t="s">
        <v>3070</v>
      </c>
      <c r="AD862" s="2" t="s">
        <v>3070</v>
      </c>
      <c r="AE862" s="2" t="s">
        <v>3070</v>
      </c>
      <c r="AF862" s="2" t="s">
        <v>3070</v>
      </c>
      <c r="AG862" s="2" t="s">
        <v>3070</v>
      </c>
    </row>
    <row r="863" spans="1:33" s="2" customFormat="1" x14ac:dyDescent="0.25">
      <c r="A863" s="2">
        <v>337930</v>
      </c>
      <c r="B863" s="2" t="s">
        <v>1955</v>
      </c>
      <c r="C863" s="2" t="s">
        <v>764</v>
      </c>
      <c r="D863" s="2" t="s">
        <v>366</v>
      </c>
      <c r="E863" s="2" t="s">
        <v>77</v>
      </c>
      <c r="H863" s="2" t="s">
        <v>17</v>
      </c>
      <c r="I863" s="2" t="s">
        <v>109</v>
      </c>
      <c r="AA863" s="2" t="s">
        <v>3070</v>
      </c>
      <c r="AB863" s="2" t="s">
        <v>3070</v>
      </c>
      <c r="AC863" s="2" t="s">
        <v>3070</v>
      </c>
      <c r="AD863" s="2" t="s">
        <v>3070</v>
      </c>
      <c r="AE863" s="2" t="s">
        <v>3070</v>
      </c>
      <c r="AF863" s="2" t="s">
        <v>3070</v>
      </c>
      <c r="AG863" s="2" t="s">
        <v>3070</v>
      </c>
    </row>
    <row r="864" spans="1:33" s="2" customFormat="1" x14ac:dyDescent="0.25">
      <c r="A864" s="2">
        <v>337933</v>
      </c>
      <c r="B864" s="2" t="s">
        <v>1703</v>
      </c>
      <c r="C864" s="2" t="s">
        <v>253</v>
      </c>
      <c r="D864" s="2" t="s">
        <v>870</v>
      </c>
      <c r="E864" s="2" t="s">
        <v>77</v>
      </c>
      <c r="H864" s="2" t="s">
        <v>17</v>
      </c>
      <c r="I864" s="2" t="s">
        <v>109</v>
      </c>
      <c r="AA864" s="2" t="s">
        <v>3070</v>
      </c>
      <c r="AB864" s="2" t="s">
        <v>3070</v>
      </c>
      <c r="AC864" s="2" t="s">
        <v>3070</v>
      </c>
      <c r="AD864" s="2" t="s">
        <v>3070</v>
      </c>
      <c r="AE864" s="2" t="s">
        <v>3070</v>
      </c>
      <c r="AF864" s="2" t="s">
        <v>3070</v>
      </c>
      <c r="AG864" s="2" t="s">
        <v>3070</v>
      </c>
    </row>
    <row r="865" spans="1:33" s="2" customFormat="1" x14ac:dyDescent="0.25">
      <c r="A865" s="2">
        <v>337935</v>
      </c>
      <c r="B865" s="2" t="s">
        <v>2479</v>
      </c>
      <c r="C865" s="2" t="s">
        <v>246</v>
      </c>
      <c r="D865" s="2" t="s">
        <v>517</v>
      </c>
      <c r="E865" s="2" t="s">
        <v>78</v>
      </c>
      <c r="F865" s="2">
        <v>32263</v>
      </c>
      <c r="G865" s="2" t="s">
        <v>19</v>
      </c>
      <c r="H865" s="2" t="s">
        <v>17</v>
      </c>
      <c r="I865" s="2" t="s">
        <v>109</v>
      </c>
      <c r="AD865" s="2" t="s">
        <v>3070</v>
      </c>
      <c r="AE865" s="2" t="s">
        <v>3070</v>
      </c>
      <c r="AF865" s="2" t="s">
        <v>3070</v>
      </c>
      <c r="AG865" s="2" t="s">
        <v>3070</v>
      </c>
    </row>
    <row r="866" spans="1:33" s="2" customFormat="1" x14ac:dyDescent="0.25">
      <c r="A866" s="2">
        <v>337939</v>
      </c>
      <c r="B866" s="2" t="s">
        <v>865</v>
      </c>
      <c r="C866" s="2" t="s">
        <v>1147</v>
      </c>
      <c r="D866" s="2" t="s">
        <v>233</v>
      </c>
      <c r="E866" s="2" t="s">
        <v>77</v>
      </c>
      <c r="H866" s="2" t="s">
        <v>17</v>
      </c>
      <c r="I866" s="2" t="s">
        <v>109</v>
      </c>
      <c r="AB866" s="2" t="s">
        <v>3070</v>
      </c>
      <c r="AC866" s="2" t="s">
        <v>3070</v>
      </c>
      <c r="AD866" s="2" t="s">
        <v>3070</v>
      </c>
      <c r="AE866" s="2" t="s">
        <v>3070</v>
      </c>
      <c r="AF866" s="2" t="s">
        <v>3070</v>
      </c>
      <c r="AG866" s="2" t="s">
        <v>3070</v>
      </c>
    </row>
    <row r="867" spans="1:33" s="2" customFormat="1" x14ac:dyDescent="0.25">
      <c r="A867" s="2">
        <v>337941</v>
      </c>
      <c r="B867" s="2" t="s">
        <v>1704</v>
      </c>
      <c r="C867" s="2" t="s">
        <v>1705</v>
      </c>
      <c r="D867" s="2" t="s">
        <v>609</v>
      </c>
      <c r="E867" s="2" t="s">
        <v>77</v>
      </c>
      <c r="H867" s="2" t="s">
        <v>17</v>
      </c>
      <c r="I867" s="2" t="s">
        <v>109</v>
      </c>
      <c r="AA867" s="2" t="s">
        <v>3070</v>
      </c>
      <c r="AB867" s="2" t="s">
        <v>3070</v>
      </c>
      <c r="AC867" s="2" t="s">
        <v>3070</v>
      </c>
      <c r="AD867" s="2" t="s">
        <v>3070</v>
      </c>
      <c r="AE867" s="2" t="s">
        <v>3070</v>
      </c>
      <c r="AF867" s="2" t="s">
        <v>3070</v>
      </c>
      <c r="AG867" s="2" t="s">
        <v>3070</v>
      </c>
    </row>
    <row r="868" spans="1:33" s="2" customFormat="1" x14ac:dyDescent="0.25">
      <c r="A868" s="2">
        <v>337943</v>
      </c>
      <c r="B868" s="2" t="s">
        <v>1706</v>
      </c>
      <c r="C868" s="2" t="s">
        <v>246</v>
      </c>
      <c r="D868" s="2" t="s">
        <v>1097</v>
      </c>
      <c r="E868" s="2" t="s">
        <v>77</v>
      </c>
      <c r="H868" s="2" t="s">
        <v>17</v>
      </c>
      <c r="I868" s="2" t="s">
        <v>109</v>
      </c>
      <c r="AA868" s="2" t="s">
        <v>3070</v>
      </c>
      <c r="AB868" s="2" t="s">
        <v>3070</v>
      </c>
      <c r="AC868" s="2" t="s">
        <v>3070</v>
      </c>
      <c r="AD868" s="2" t="s">
        <v>3070</v>
      </c>
      <c r="AE868" s="2" t="s">
        <v>3070</v>
      </c>
      <c r="AF868" s="2" t="s">
        <v>3070</v>
      </c>
      <c r="AG868" s="2" t="s">
        <v>3070</v>
      </c>
    </row>
    <row r="869" spans="1:33" s="2" customFormat="1" x14ac:dyDescent="0.25">
      <c r="A869" s="2">
        <v>337944</v>
      </c>
      <c r="B869" s="2" t="s">
        <v>1989</v>
      </c>
      <c r="C869" s="2" t="s">
        <v>213</v>
      </c>
      <c r="D869" s="2" t="s">
        <v>211</v>
      </c>
      <c r="E869" s="2" t="s">
        <v>77</v>
      </c>
      <c r="F869" s="2">
        <v>36058</v>
      </c>
      <c r="G869" s="2" t="s">
        <v>701</v>
      </c>
      <c r="H869" s="2" t="s">
        <v>17</v>
      </c>
      <c r="I869" s="2" t="s">
        <v>109</v>
      </c>
      <c r="AB869" s="2" t="s">
        <v>3070</v>
      </c>
      <c r="AC869" s="2" t="s">
        <v>3070</v>
      </c>
      <c r="AD869" s="2" t="s">
        <v>3070</v>
      </c>
      <c r="AE869" s="2" t="s">
        <v>3070</v>
      </c>
      <c r="AF869" s="2" t="s">
        <v>3070</v>
      </c>
      <c r="AG869" s="2" t="s">
        <v>3070</v>
      </c>
    </row>
    <row r="870" spans="1:33" s="2" customFormat="1" x14ac:dyDescent="0.25">
      <c r="A870" s="2">
        <v>337945</v>
      </c>
      <c r="B870" s="2" t="s">
        <v>1707</v>
      </c>
      <c r="C870" s="2" t="s">
        <v>507</v>
      </c>
      <c r="D870" s="2" t="s">
        <v>1708</v>
      </c>
      <c r="E870" s="2" t="s">
        <v>77</v>
      </c>
      <c r="H870" s="2" t="s">
        <v>17</v>
      </c>
      <c r="I870" s="2" t="s">
        <v>109</v>
      </c>
      <c r="AA870" s="2" t="s">
        <v>3070</v>
      </c>
      <c r="AB870" s="2" t="s">
        <v>3070</v>
      </c>
      <c r="AC870" s="2" t="s">
        <v>3070</v>
      </c>
      <c r="AD870" s="2" t="s">
        <v>3070</v>
      </c>
      <c r="AE870" s="2" t="s">
        <v>3070</v>
      </c>
      <c r="AF870" s="2" t="s">
        <v>3070</v>
      </c>
      <c r="AG870" s="2" t="s">
        <v>3070</v>
      </c>
    </row>
    <row r="871" spans="1:33" s="2" customFormat="1" x14ac:dyDescent="0.25">
      <c r="A871" s="2">
        <v>337948</v>
      </c>
      <c r="B871" s="2" t="s">
        <v>936</v>
      </c>
      <c r="C871" s="2" t="s">
        <v>318</v>
      </c>
      <c r="D871" s="2" t="s">
        <v>372</v>
      </c>
      <c r="E871" s="2" t="s">
        <v>77</v>
      </c>
      <c r="H871" s="2" t="s">
        <v>17</v>
      </c>
      <c r="I871" s="2" t="s">
        <v>109</v>
      </c>
    </row>
    <row r="872" spans="1:33" s="2" customFormat="1" x14ac:dyDescent="0.25">
      <c r="A872" s="2">
        <v>337949</v>
      </c>
      <c r="B872" s="2" t="s">
        <v>1399</v>
      </c>
      <c r="C872" s="2" t="s">
        <v>369</v>
      </c>
      <c r="D872" s="2" t="s">
        <v>405</v>
      </c>
      <c r="E872" s="2" t="s">
        <v>77</v>
      </c>
      <c r="H872" s="2" t="s">
        <v>17</v>
      </c>
      <c r="I872" s="2" t="s">
        <v>109</v>
      </c>
      <c r="AA872" s="2" t="s">
        <v>3070</v>
      </c>
      <c r="AB872" s="2" t="s">
        <v>3070</v>
      </c>
      <c r="AC872" s="2" t="s">
        <v>3070</v>
      </c>
      <c r="AD872" s="2" t="s">
        <v>3070</v>
      </c>
      <c r="AE872" s="2" t="s">
        <v>3070</v>
      </c>
      <c r="AF872" s="2" t="s">
        <v>3070</v>
      </c>
      <c r="AG872" s="2" t="s">
        <v>3070</v>
      </c>
    </row>
    <row r="873" spans="1:33" s="2" customFormat="1" x14ac:dyDescent="0.25">
      <c r="A873" s="2">
        <v>337956</v>
      </c>
      <c r="B873" s="2" t="s">
        <v>2296</v>
      </c>
      <c r="C873" s="2" t="s">
        <v>318</v>
      </c>
      <c r="D873" s="2" t="s">
        <v>365</v>
      </c>
      <c r="E873" s="2" t="s">
        <v>78</v>
      </c>
      <c r="F873" s="2">
        <v>35210</v>
      </c>
      <c r="G873" s="2" t="s">
        <v>319</v>
      </c>
      <c r="H873" s="2" t="s">
        <v>17</v>
      </c>
      <c r="I873" s="2" t="s">
        <v>109</v>
      </c>
      <c r="J873" s="2" t="s">
        <v>15</v>
      </c>
      <c r="L873" s="2" t="s">
        <v>31</v>
      </c>
      <c r="AE873" s="2" t="s">
        <v>3070</v>
      </c>
      <c r="AF873" s="2" t="s">
        <v>3070</v>
      </c>
      <c r="AG873" s="2" t="s">
        <v>3070</v>
      </c>
    </row>
    <row r="874" spans="1:33" s="2" customFormat="1" x14ac:dyDescent="0.25">
      <c r="A874" s="2">
        <v>337960</v>
      </c>
      <c r="B874" s="2" t="s">
        <v>782</v>
      </c>
      <c r="C874" s="2" t="s">
        <v>586</v>
      </c>
      <c r="D874" s="2" t="s">
        <v>848</v>
      </c>
      <c r="E874" s="2" t="s">
        <v>77</v>
      </c>
      <c r="H874" s="2" t="s">
        <v>17</v>
      </c>
      <c r="I874" s="2" t="s">
        <v>109</v>
      </c>
      <c r="AA874" s="2" t="s">
        <v>3070</v>
      </c>
      <c r="AB874" s="2" t="s">
        <v>3070</v>
      </c>
      <c r="AC874" s="2" t="s">
        <v>3070</v>
      </c>
      <c r="AD874" s="2" t="s">
        <v>3070</v>
      </c>
      <c r="AE874" s="2" t="s">
        <v>3070</v>
      </c>
      <c r="AF874" s="2" t="s">
        <v>3070</v>
      </c>
      <c r="AG874" s="2" t="s">
        <v>3070</v>
      </c>
    </row>
    <row r="875" spans="1:33" s="2" customFormat="1" x14ac:dyDescent="0.25">
      <c r="A875" s="2">
        <v>337962</v>
      </c>
      <c r="B875" s="2" t="s">
        <v>826</v>
      </c>
      <c r="C875" s="2" t="s">
        <v>313</v>
      </c>
      <c r="D875" s="2" t="s">
        <v>273</v>
      </c>
      <c r="E875" s="2" t="s">
        <v>77</v>
      </c>
      <c r="F875" s="2">
        <v>31778</v>
      </c>
      <c r="G875" s="2" t="s">
        <v>41</v>
      </c>
      <c r="H875" s="2" t="s">
        <v>17</v>
      </c>
      <c r="I875" s="2" t="s">
        <v>109</v>
      </c>
      <c r="AC875" s="2" t="s">
        <v>3070</v>
      </c>
      <c r="AD875" s="2" t="s">
        <v>3070</v>
      </c>
      <c r="AE875" s="2" t="s">
        <v>3070</v>
      </c>
      <c r="AF875" s="2" t="s">
        <v>3070</v>
      </c>
      <c r="AG875" s="2" t="s">
        <v>3070</v>
      </c>
    </row>
    <row r="876" spans="1:33" s="2" customFormat="1" x14ac:dyDescent="0.25">
      <c r="A876" s="2">
        <v>337964</v>
      </c>
      <c r="B876" s="2" t="s">
        <v>1709</v>
      </c>
      <c r="C876" s="2" t="s">
        <v>508</v>
      </c>
      <c r="D876" s="2" t="s">
        <v>1710</v>
      </c>
      <c r="E876" s="2" t="s">
        <v>77</v>
      </c>
      <c r="F876" s="2">
        <v>35762</v>
      </c>
      <c r="G876" s="2" t="s">
        <v>19</v>
      </c>
      <c r="H876" s="2" t="s">
        <v>20</v>
      </c>
      <c r="I876" s="2" t="s">
        <v>109</v>
      </c>
      <c r="AB876" s="2" t="s">
        <v>3070</v>
      </c>
      <c r="AC876" s="2" t="s">
        <v>3070</v>
      </c>
      <c r="AD876" s="2" t="s">
        <v>3070</v>
      </c>
      <c r="AE876" s="2" t="s">
        <v>3070</v>
      </c>
      <c r="AF876" s="2" t="s">
        <v>3070</v>
      </c>
      <c r="AG876" s="2" t="s">
        <v>3070</v>
      </c>
    </row>
    <row r="877" spans="1:33" s="2" customFormat="1" x14ac:dyDescent="0.25">
      <c r="A877" s="2">
        <v>337970</v>
      </c>
      <c r="B877" s="2" t="s">
        <v>1711</v>
      </c>
      <c r="C877" s="2" t="s">
        <v>210</v>
      </c>
      <c r="D877" s="2" t="s">
        <v>1712</v>
      </c>
      <c r="E877" s="2" t="s">
        <v>77</v>
      </c>
      <c r="H877" s="2" t="s">
        <v>17</v>
      </c>
      <c r="I877" s="2" t="s">
        <v>109</v>
      </c>
      <c r="AD877" s="2" t="s">
        <v>3070</v>
      </c>
      <c r="AE877" s="2" t="s">
        <v>3070</v>
      </c>
      <c r="AF877" s="2" t="s">
        <v>3070</v>
      </c>
      <c r="AG877" s="2" t="s">
        <v>3070</v>
      </c>
    </row>
    <row r="878" spans="1:33" s="2" customFormat="1" x14ac:dyDescent="0.25">
      <c r="A878" s="2">
        <v>337971</v>
      </c>
      <c r="B878" s="2" t="s">
        <v>2131</v>
      </c>
      <c r="C878" s="2" t="s">
        <v>367</v>
      </c>
      <c r="D878" s="2" t="s">
        <v>572</v>
      </c>
      <c r="E878" s="2" t="s">
        <v>77</v>
      </c>
      <c r="F878" s="2">
        <v>33604</v>
      </c>
      <c r="G878" s="2" t="s">
        <v>19</v>
      </c>
      <c r="H878" s="2" t="s">
        <v>20</v>
      </c>
      <c r="I878" s="2" t="s">
        <v>109</v>
      </c>
      <c r="AC878" s="2" t="s">
        <v>3070</v>
      </c>
      <c r="AD878" s="2" t="s">
        <v>3070</v>
      </c>
      <c r="AE878" s="2" t="s">
        <v>3070</v>
      </c>
      <c r="AF878" s="2" t="s">
        <v>3070</v>
      </c>
      <c r="AG878" s="2" t="s">
        <v>3070</v>
      </c>
    </row>
    <row r="879" spans="1:33" s="2" customFormat="1" x14ac:dyDescent="0.25">
      <c r="A879" s="2">
        <v>337972</v>
      </c>
      <c r="B879" s="2" t="s">
        <v>1990</v>
      </c>
      <c r="C879" s="2" t="s">
        <v>610</v>
      </c>
      <c r="D879" s="2" t="s">
        <v>673</v>
      </c>
      <c r="E879" s="2" t="s">
        <v>77</v>
      </c>
      <c r="H879" s="2" t="s">
        <v>17</v>
      </c>
      <c r="I879" s="2" t="s">
        <v>109</v>
      </c>
      <c r="AA879" s="2" t="s">
        <v>3070</v>
      </c>
      <c r="AB879" s="2" t="s">
        <v>3070</v>
      </c>
      <c r="AC879" s="2" t="s">
        <v>3070</v>
      </c>
      <c r="AD879" s="2" t="s">
        <v>3070</v>
      </c>
      <c r="AE879" s="2" t="s">
        <v>3070</v>
      </c>
      <c r="AF879" s="2" t="s">
        <v>3070</v>
      </c>
      <c r="AG879" s="2" t="s">
        <v>3070</v>
      </c>
    </row>
    <row r="880" spans="1:33" s="2" customFormat="1" x14ac:dyDescent="0.25">
      <c r="A880" s="2">
        <v>337974</v>
      </c>
      <c r="B880" s="2" t="s">
        <v>505</v>
      </c>
      <c r="C880" s="2" t="s">
        <v>250</v>
      </c>
      <c r="D880" s="2" t="s">
        <v>595</v>
      </c>
      <c r="E880" s="2" t="s">
        <v>77</v>
      </c>
      <c r="H880" s="2" t="s">
        <v>17</v>
      </c>
      <c r="I880" s="2" t="s">
        <v>109</v>
      </c>
      <c r="AA880" s="2" t="s">
        <v>3070</v>
      </c>
      <c r="AB880" s="2" t="s">
        <v>3070</v>
      </c>
      <c r="AC880" s="2" t="s">
        <v>3070</v>
      </c>
      <c r="AD880" s="2" t="s">
        <v>3070</v>
      </c>
      <c r="AE880" s="2" t="s">
        <v>3070</v>
      </c>
      <c r="AF880" s="2" t="s">
        <v>3070</v>
      </c>
      <c r="AG880" s="2" t="s">
        <v>3070</v>
      </c>
    </row>
    <row r="881" spans="1:33" s="2" customFormat="1" x14ac:dyDescent="0.25">
      <c r="A881" s="2">
        <v>337975</v>
      </c>
      <c r="B881" s="2" t="s">
        <v>1415</v>
      </c>
      <c r="C881" s="2" t="s">
        <v>325</v>
      </c>
      <c r="D881" s="2" t="s">
        <v>757</v>
      </c>
      <c r="E881" s="2" t="s">
        <v>77</v>
      </c>
      <c r="H881" s="2" t="s">
        <v>17</v>
      </c>
      <c r="I881" s="2" t="s">
        <v>109</v>
      </c>
      <c r="AA881" s="2" t="s">
        <v>3070</v>
      </c>
      <c r="AB881" s="2" t="s">
        <v>3070</v>
      </c>
      <c r="AC881" s="2" t="s">
        <v>3070</v>
      </c>
      <c r="AD881" s="2" t="s">
        <v>3070</v>
      </c>
      <c r="AE881" s="2" t="s">
        <v>3070</v>
      </c>
      <c r="AF881" s="2" t="s">
        <v>3070</v>
      </c>
      <c r="AG881" s="2" t="s">
        <v>3070</v>
      </c>
    </row>
    <row r="882" spans="1:33" s="2" customFormat="1" x14ac:dyDescent="0.25">
      <c r="A882" s="2">
        <v>337981</v>
      </c>
      <c r="B882" s="2" t="s">
        <v>1098</v>
      </c>
      <c r="C882" s="2" t="s">
        <v>2355</v>
      </c>
      <c r="D882" s="2" t="s">
        <v>2356</v>
      </c>
      <c r="E882" s="2" t="s">
        <v>77</v>
      </c>
      <c r="H882" s="2" t="s">
        <v>17</v>
      </c>
      <c r="I882" s="2" t="s">
        <v>109</v>
      </c>
      <c r="AA882" s="2" t="s">
        <v>3070</v>
      </c>
      <c r="AB882" s="2" t="s">
        <v>3070</v>
      </c>
      <c r="AC882" s="2" t="s">
        <v>3070</v>
      </c>
      <c r="AD882" s="2" t="s">
        <v>3070</v>
      </c>
      <c r="AE882" s="2" t="s">
        <v>3070</v>
      </c>
      <c r="AF882" s="2" t="s">
        <v>3070</v>
      </c>
      <c r="AG882" s="2" t="s">
        <v>3070</v>
      </c>
    </row>
    <row r="883" spans="1:33" s="2" customFormat="1" x14ac:dyDescent="0.25">
      <c r="A883" s="2">
        <v>337982</v>
      </c>
      <c r="B883" s="2" t="s">
        <v>820</v>
      </c>
      <c r="C883" s="2" t="s">
        <v>318</v>
      </c>
      <c r="D883" s="2" t="s">
        <v>233</v>
      </c>
      <c r="E883" s="2" t="s">
        <v>77</v>
      </c>
      <c r="F883" s="2">
        <v>35928</v>
      </c>
      <c r="G883" s="2" t="s">
        <v>1917</v>
      </c>
      <c r="H883" s="2" t="s">
        <v>60</v>
      </c>
      <c r="I883" s="2" t="s">
        <v>109</v>
      </c>
      <c r="J883" s="2" t="s">
        <v>1044</v>
      </c>
      <c r="L883" s="2" t="s">
        <v>38</v>
      </c>
      <c r="AF883" s="2" t="s">
        <v>3070</v>
      </c>
      <c r="AG883" s="2" t="s">
        <v>3070</v>
      </c>
    </row>
    <row r="884" spans="1:33" s="2" customFormat="1" x14ac:dyDescent="0.25">
      <c r="A884" s="2">
        <v>337985</v>
      </c>
      <c r="B884" s="2" t="s">
        <v>1936</v>
      </c>
      <c r="C884" s="2" t="s">
        <v>959</v>
      </c>
      <c r="D884" s="2" t="s">
        <v>1937</v>
      </c>
      <c r="E884" s="2" t="s">
        <v>77</v>
      </c>
      <c r="F884" s="2">
        <v>32173</v>
      </c>
      <c r="G884" s="2" t="s">
        <v>1938</v>
      </c>
      <c r="H884" s="2" t="s">
        <v>17</v>
      </c>
      <c r="I884" s="2" t="s">
        <v>109</v>
      </c>
      <c r="J884" s="2" t="s">
        <v>1044</v>
      </c>
      <c r="L884" s="2" t="s">
        <v>48</v>
      </c>
      <c r="AF884" s="2" t="s">
        <v>3070</v>
      </c>
      <c r="AG884" s="2" t="s">
        <v>3070</v>
      </c>
    </row>
    <row r="885" spans="1:33" s="2" customFormat="1" x14ac:dyDescent="0.25">
      <c r="A885" s="2">
        <v>337986</v>
      </c>
      <c r="B885" s="2" t="s">
        <v>791</v>
      </c>
      <c r="C885" s="2" t="s">
        <v>367</v>
      </c>
      <c r="D885" s="2" t="s">
        <v>2136</v>
      </c>
      <c r="E885" s="2" t="s">
        <v>77</v>
      </c>
      <c r="F885" s="2">
        <v>35957</v>
      </c>
      <c r="G885" s="2" t="s">
        <v>19</v>
      </c>
      <c r="H885" s="2" t="s">
        <v>17</v>
      </c>
      <c r="I885" s="2" t="s">
        <v>109</v>
      </c>
      <c r="J885" s="2" t="s">
        <v>15</v>
      </c>
      <c r="L885" s="2" t="s">
        <v>19</v>
      </c>
      <c r="AE885" s="2" t="s">
        <v>3070</v>
      </c>
      <c r="AF885" s="2" t="s">
        <v>3070</v>
      </c>
      <c r="AG885" s="2" t="s">
        <v>3070</v>
      </c>
    </row>
    <row r="886" spans="1:33" s="2" customFormat="1" x14ac:dyDescent="0.25">
      <c r="A886" s="2">
        <v>337988</v>
      </c>
      <c r="B886" s="2" t="s">
        <v>1713</v>
      </c>
      <c r="C886" s="2" t="s">
        <v>496</v>
      </c>
      <c r="D886" s="2" t="s">
        <v>386</v>
      </c>
      <c r="E886" s="2" t="s">
        <v>77</v>
      </c>
      <c r="H886" s="2" t="s">
        <v>17</v>
      </c>
      <c r="I886" s="2" t="s">
        <v>109</v>
      </c>
      <c r="AA886" s="2" t="s">
        <v>3070</v>
      </c>
      <c r="AB886" s="2" t="s">
        <v>3070</v>
      </c>
      <c r="AC886" s="2" t="s">
        <v>3070</v>
      </c>
      <c r="AD886" s="2" t="s">
        <v>3070</v>
      </c>
      <c r="AE886" s="2" t="s">
        <v>3070</v>
      </c>
      <c r="AF886" s="2" t="s">
        <v>3070</v>
      </c>
      <c r="AG886" s="2" t="s">
        <v>3070</v>
      </c>
    </row>
    <row r="887" spans="1:33" s="2" customFormat="1" x14ac:dyDescent="0.25">
      <c r="A887" s="2">
        <v>337991</v>
      </c>
      <c r="B887" s="2" t="s">
        <v>1957</v>
      </c>
      <c r="C887" s="2" t="s">
        <v>333</v>
      </c>
      <c r="D887" s="2" t="s">
        <v>449</v>
      </c>
      <c r="E887" s="2" t="s">
        <v>77</v>
      </c>
      <c r="H887" s="2" t="s">
        <v>17</v>
      </c>
      <c r="I887" s="2" t="s">
        <v>109</v>
      </c>
      <c r="AA887" s="2" t="s">
        <v>3070</v>
      </c>
      <c r="AB887" s="2" t="s">
        <v>3070</v>
      </c>
      <c r="AC887" s="2" t="s">
        <v>3070</v>
      </c>
      <c r="AD887" s="2" t="s">
        <v>3070</v>
      </c>
      <c r="AE887" s="2" t="s">
        <v>3070</v>
      </c>
      <c r="AF887" s="2" t="s">
        <v>3070</v>
      </c>
      <c r="AG887" s="2" t="s">
        <v>3070</v>
      </c>
    </row>
    <row r="888" spans="1:33" s="2" customFormat="1" x14ac:dyDescent="0.25">
      <c r="A888" s="2">
        <v>337993</v>
      </c>
      <c r="B888" s="2" t="s">
        <v>1714</v>
      </c>
      <c r="C888" s="2" t="s">
        <v>545</v>
      </c>
      <c r="D888" s="2" t="s">
        <v>655</v>
      </c>
      <c r="E888" s="2" t="s">
        <v>77</v>
      </c>
      <c r="F888" s="2">
        <v>32874</v>
      </c>
      <c r="G888" s="2" t="s">
        <v>19</v>
      </c>
      <c r="H888" s="2" t="s">
        <v>17</v>
      </c>
      <c r="I888" s="2" t="s">
        <v>109</v>
      </c>
      <c r="AC888" s="2" t="s">
        <v>3070</v>
      </c>
      <c r="AD888" s="2" t="s">
        <v>3070</v>
      </c>
      <c r="AE888" s="2" t="s">
        <v>3070</v>
      </c>
      <c r="AF888" s="2" t="s">
        <v>3070</v>
      </c>
      <c r="AG888" s="2" t="s">
        <v>3070</v>
      </c>
    </row>
    <row r="889" spans="1:33" s="2" customFormat="1" x14ac:dyDescent="0.25">
      <c r="A889" s="2">
        <v>337994</v>
      </c>
      <c r="B889" s="2" t="s">
        <v>1715</v>
      </c>
      <c r="C889" s="2" t="s">
        <v>347</v>
      </c>
      <c r="D889" s="2" t="s">
        <v>1716</v>
      </c>
      <c r="E889" s="2" t="s">
        <v>77</v>
      </c>
      <c r="H889" s="2" t="s">
        <v>17</v>
      </c>
      <c r="I889" s="2" t="s">
        <v>109</v>
      </c>
      <c r="AA889" s="2" t="s">
        <v>3070</v>
      </c>
      <c r="AB889" s="2" t="s">
        <v>3070</v>
      </c>
      <c r="AC889" s="2" t="s">
        <v>3070</v>
      </c>
      <c r="AD889" s="2" t="s">
        <v>3070</v>
      </c>
      <c r="AE889" s="2" t="s">
        <v>3070</v>
      </c>
      <c r="AF889" s="2" t="s">
        <v>3070</v>
      </c>
      <c r="AG889" s="2" t="s">
        <v>3070</v>
      </c>
    </row>
    <row r="890" spans="1:33" s="2" customFormat="1" x14ac:dyDescent="0.25">
      <c r="A890" s="2">
        <v>337995</v>
      </c>
      <c r="B890" s="2" t="s">
        <v>1717</v>
      </c>
      <c r="C890" s="2" t="s">
        <v>325</v>
      </c>
      <c r="D890" s="2" t="s">
        <v>649</v>
      </c>
      <c r="E890" s="2" t="s">
        <v>77</v>
      </c>
      <c r="H890" s="2" t="s">
        <v>17</v>
      </c>
      <c r="I890" s="2" t="s">
        <v>109</v>
      </c>
      <c r="AA890" s="2" t="s">
        <v>3070</v>
      </c>
      <c r="AB890" s="2" t="s">
        <v>3070</v>
      </c>
      <c r="AC890" s="2" t="s">
        <v>3070</v>
      </c>
      <c r="AD890" s="2" t="s">
        <v>3070</v>
      </c>
      <c r="AE890" s="2" t="s">
        <v>3070</v>
      </c>
      <c r="AF890" s="2" t="s">
        <v>3070</v>
      </c>
      <c r="AG890" s="2" t="s">
        <v>3070</v>
      </c>
    </row>
    <row r="891" spans="1:33" s="2" customFormat="1" x14ac:dyDescent="0.25">
      <c r="A891" s="2">
        <v>337996</v>
      </c>
      <c r="B891" s="2" t="s">
        <v>1991</v>
      </c>
      <c r="C891" s="2" t="s">
        <v>360</v>
      </c>
      <c r="D891" s="2" t="s">
        <v>734</v>
      </c>
      <c r="E891" s="2" t="s">
        <v>77</v>
      </c>
      <c r="H891" s="2" t="s">
        <v>17</v>
      </c>
      <c r="I891" s="2" t="s">
        <v>109</v>
      </c>
      <c r="AC891" s="2" t="s">
        <v>3070</v>
      </c>
      <c r="AD891" s="2" t="s">
        <v>3070</v>
      </c>
      <c r="AE891" s="2" t="s">
        <v>3070</v>
      </c>
      <c r="AF891" s="2" t="s">
        <v>3070</v>
      </c>
      <c r="AG891" s="2" t="s">
        <v>3070</v>
      </c>
    </row>
    <row r="892" spans="1:33" s="2" customFormat="1" x14ac:dyDescent="0.25">
      <c r="A892" s="2">
        <v>337997</v>
      </c>
      <c r="B892" s="2" t="s">
        <v>1718</v>
      </c>
      <c r="C892" s="2" t="s">
        <v>1083</v>
      </c>
      <c r="D892" s="2" t="s">
        <v>1719</v>
      </c>
      <c r="E892" s="2" t="s">
        <v>77</v>
      </c>
      <c r="H892" s="2" t="s">
        <v>17</v>
      </c>
      <c r="I892" s="2" t="s">
        <v>109</v>
      </c>
      <c r="AA892" s="2" t="s">
        <v>3070</v>
      </c>
      <c r="AB892" s="2" t="s">
        <v>3070</v>
      </c>
      <c r="AC892" s="2" t="s">
        <v>3070</v>
      </c>
      <c r="AD892" s="2" t="s">
        <v>3070</v>
      </c>
      <c r="AE892" s="2" t="s">
        <v>3070</v>
      </c>
      <c r="AF892" s="2" t="s">
        <v>3070</v>
      </c>
      <c r="AG892" s="2" t="s">
        <v>3070</v>
      </c>
    </row>
    <row r="893" spans="1:33" s="2" customFormat="1" x14ac:dyDescent="0.25">
      <c r="A893" s="2">
        <v>337998</v>
      </c>
      <c r="B893" s="2" t="s">
        <v>1992</v>
      </c>
      <c r="C893" s="2" t="s">
        <v>688</v>
      </c>
      <c r="D893" s="2" t="s">
        <v>458</v>
      </c>
      <c r="E893" s="2" t="s">
        <v>77</v>
      </c>
      <c r="H893" s="2" t="s">
        <v>17</v>
      </c>
      <c r="I893" s="2" t="s">
        <v>109</v>
      </c>
      <c r="AA893" s="2" t="s">
        <v>3070</v>
      </c>
      <c r="AB893" s="2" t="s">
        <v>3070</v>
      </c>
      <c r="AC893" s="2" t="s">
        <v>3070</v>
      </c>
      <c r="AD893" s="2" t="s">
        <v>3070</v>
      </c>
      <c r="AE893" s="2" t="s">
        <v>3070</v>
      </c>
      <c r="AF893" s="2" t="s">
        <v>3070</v>
      </c>
      <c r="AG893" s="2" t="s">
        <v>3070</v>
      </c>
    </row>
    <row r="894" spans="1:33" s="2" customFormat="1" x14ac:dyDescent="0.25">
      <c r="A894" s="2">
        <v>338000</v>
      </c>
      <c r="B894" s="2" t="s">
        <v>1720</v>
      </c>
      <c r="C894" s="2" t="s">
        <v>333</v>
      </c>
      <c r="D894" s="2" t="s">
        <v>1721</v>
      </c>
      <c r="E894" s="2" t="s">
        <v>77</v>
      </c>
      <c r="H894" s="2" t="s">
        <v>17</v>
      </c>
      <c r="I894" s="2" t="s">
        <v>109</v>
      </c>
      <c r="AA894" s="2" t="s">
        <v>3070</v>
      </c>
      <c r="AB894" s="2" t="s">
        <v>3070</v>
      </c>
      <c r="AC894" s="2" t="s">
        <v>3070</v>
      </c>
      <c r="AD894" s="2" t="s">
        <v>3070</v>
      </c>
      <c r="AE894" s="2" t="s">
        <v>3070</v>
      </c>
      <c r="AF894" s="2" t="s">
        <v>3070</v>
      </c>
      <c r="AG894" s="2" t="s">
        <v>3070</v>
      </c>
    </row>
    <row r="895" spans="1:33" s="2" customFormat="1" x14ac:dyDescent="0.25">
      <c r="A895" s="2">
        <v>338001</v>
      </c>
      <c r="B895" s="2" t="s">
        <v>2297</v>
      </c>
      <c r="C895" s="2" t="s">
        <v>1050</v>
      </c>
      <c r="D895" s="2" t="s">
        <v>223</v>
      </c>
      <c r="E895" s="2" t="s">
        <v>77</v>
      </c>
      <c r="F895" s="2">
        <v>33940</v>
      </c>
      <c r="G895" s="2" t="s">
        <v>212</v>
      </c>
      <c r="H895" s="2" t="s">
        <v>17</v>
      </c>
      <c r="I895" s="2" t="s">
        <v>109</v>
      </c>
      <c r="AD895" s="2" t="s">
        <v>3070</v>
      </c>
      <c r="AE895" s="2" t="s">
        <v>3070</v>
      </c>
      <c r="AF895" s="2" t="s">
        <v>3070</v>
      </c>
      <c r="AG895" s="2" t="s">
        <v>3070</v>
      </c>
    </row>
    <row r="896" spans="1:33" s="2" customFormat="1" x14ac:dyDescent="0.25">
      <c r="A896" s="2">
        <v>338003</v>
      </c>
      <c r="B896" s="2" t="s">
        <v>1722</v>
      </c>
      <c r="C896" s="2" t="s">
        <v>343</v>
      </c>
      <c r="D896" s="2" t="s">
        <v>455</v>
      </c>
      <c r="E896" s="2" t="s">
        <v>77</v>
      </c>
      <c r="H896" s="2" t="s">
        <v>17</v>
      </c>
      <c r="I896" s="2" t="s">
        <v>109</v>
      </c>
      <c r="AA896" s="2" t="s">
        <v>3070</v>
      </c>
      <c r="AB896" s="2" t="s">
        <v>3070</v>
      </c>
      <c r="AC896" s="2" t="s">
        <v>3070</v>
      </c>
      <c r="AD896" s="2" t="s">
        <v>3070</v>
      </c>
      <c r="AE896" s="2" t="s">
        <v>3070</v>
      </c>
      <c r="AF896" s="2" t="s">
        <v>3070</v>
      </c>
      <c r="AG896" s="2" t="s">
        <v>3070</v>
      </c>
    </row>
    <row r="897" spans="1:33" s="2" customFormat="1" x14ac:dyDescent="0.25">
      <c r="A897" s="2">
        <v>338004</v>
      </c>
      <c r="B897" s="2" t="s">
        <v>2449</v>
      </c>
      <c r="C897" s="2" t="s">
        <v>367</v>
      </c>
      <c r="D897" s="2" t="s">
        <v>2450</v>
      </c>
      <c r="E897" s="2" t="s">
        <v>77</v>
      </c>
      <c r="F897" s="2">
        <v>31269</v>
      </c>
      <c r="G897" s="2" t="s">
        <v>446</v>
      </c>
      <c r="H897" s="2" t="s">
        <v>17</v>
      </c>
      <c r="I897" s="2" t="s">
        <v>109</v>
      </c>
      <c r="AC897" s="2" t="s">
        <v>3070</v>
      </c>
      <c r="AD897" s="2" t="s">
        <v>3070</v>
      </c>
      <c r="AE897" s="2" t="s">
        <v>3070</v>
      </c>
      <c r="AF897" s="2" t="s">
        <v>3070</v>
      </c>
      <c r="AG897" s="2" t="s">
        <v>3070</v>
      </c>
    </row>
    <row r="898" spans="1:33" s="2" customFormat="1" x14ac:dyDescent="0.25">
      <c r="A898" s="2">
        <v>338012</v>
      </c>
      <c r="B898" s="2" t="s">
        <v>1958</v>
      </c>
      <c r="C898" s="2" t="s">
        <v>333</v>
      </c>
      <c r="D898" s="2" t="s">
        <v>658</v>
      </c>
      <c r="E898" s="2" t="s">
        <v>77</v>
      </c>
      <c r="H898" s="2" t="s">
        <v>17</v>
      </c>
      <c r="I898" s="2" t="s">
        <v>109</v>
      </c>
      <c r="AA898" s="2" t="s">
        <v>3070</v>
      </c>
      <c r="AB898" s="2" t="s">
        <v>3070</v>
      </c>
      <c r="AC898" s="2" t="s">
        <v>3070</v>
      </c>
      <c r="AD898" s="2" t="s">
        <v>3070</v>
      </c>
      <c r="AE898" s="2" t="s">
        <v>3070</v>
      </c>
      <c r="AF898" s="2" t="s">
        <v>3070</v>
      </c>
      <c r="AG898" s="2" t="s">
        <v>3070</v>
      </c>
    </row>
    <row r="899" spans="1:33" s="2" customFormat="1" x14ac:dyDescent="0.25">
      <c r="A899" s="2">
        <v>338014</v>
      </c>
      <c r="B899" s="2" t="s">
        <v>1723</v>
      </c>
      <c r="C899" s="2" t="s">
        <v>282</v>
      </c>
      <c r="D899" s="2" t="s">
        <v>215</v>
      </c>
      <c r="E899" s="2" t="s">
        <v>77</v>
      </c>
      <c r="H899" s="2" t="s">
        <v>17</v>
      </c>
      <c r="I899" s="2" t="s">
        <v>109</v>
      </c>
      <c r="AA899" s="2" t="s">
        <v>3070</v>
      </c>
      <c r="AB899" s="2" t="s">
        <v>3070</v>
      </c>
      <c r="AC899" s="2" t="s">
        <v>3070</v>
      </c>
      <c r="AD899" s="2" t="s">
        <v>3070</v>
      </c>
      <c r="AE899" s="2" t="s">
        <v>3070</v>
      </c>
      <c r="AF899" s="2" t="s">
        <v>3070</v>
      </c>
      <c r="AG899" s="2" t="s">
        <v>3070</v>
      </c>
    </row>
    <row r="900" spans="1:33" s="2" customFormat="1" x14ac:dyDescent="0.25">
      <c r="A900" s="2">
        <v>338017</v>
      </c>
      <c r="B900" s="2" t="s">
        <v>1724</v>
      </c>
      <c r="C900" s="2" t="s">
        <v>1725</v>
      </c>
      <c r="D900" s="2" t="s">
        <v>233</v>
      </c>
      <c r="E900" s="2" t="s">
        <v>78</v>
      </c>
      <c r="F900" s="2">
        <v>36220</v>
      </c>
      <c r="G900" s="2" t="s">
        <v>585</v>
      </c>
      <c r="H900" s="2" t="s">
        <v>17</v>
      </c>
      <c r="I900" s="2" t="s">
        <v>109</v>
      </c>
    </row>
    <row r="901" spans="1:33" s="2" customFormat="1" x14ac:dyDescent="0.25">
      <c r="A901" s="2">
        <v>338020</v>
      </c>
      <c r="B901" s="2" t="s">
        <v>1726</v>
      </c>
      <c r="C901" s="2" t="s">
        <v>349</v>
      </c>
      <c r="D901" s="2" t="s">
        <v>233</v>
      </c>
      <c r="E901" s="2" t="s">
        <v>77</v>
      </c>
      <c r="H901" s="2" t="s">
        <v>17</v>
      </c>
      <c r="I901" s="2" t="s">
        <v>109</v>
      </c>
      <c r="AA901" s="2" t="s">
        <v>3070</v>
      </c>
      <c r="AB901" s="2" t="s">
        <v>3070</v>
      </c>
      <c r="AC901" s="2" t="s">
        <v>3070</v>
      </c>
      <c r="AD901" s="2" t="s">
        <v>3070</v>
      </c>
      <c r="AE901" s="2" t="s">
        <v>3070</v>
      </c>
      <c r="AF901" s="2" t="s">
        <v>3070</v>
      </c>
      <c r="AG901" s="2" t="s">
        <v>3070</v>
      </c>
    </row>
    <row r="902" spans="1:33" s="2" customFormat="1" x14ac:dyDescent="0.25">
      <c r="A902" s="2">
        <v>338021</v>
      </c>
      <c r="B902" s="2" t="s">
        <v>1727</v>
      </c>
      <c r="C902" s="2" t="s">
        <v>1728</v>
      </c>
      <c r="D902" s="2" t="s">
        <v>624</v>
      </c>
      <c r="E902" s="2" t="s">
        <v>77</v>
      </c>
      <c r="H902" s="2" t="s">
        <v>17</v>
      </c>
      <c r="I902" s="2" t="s">
        <v>109</v>
      </c>
      <c r="AA902" s="2" t="s">
        <v>3070</v>
      </c>
      <c r="AB902" s="2" t="s">
        <v>3070</v>
      </c>
      <c r="AC902" s="2" t="s">
        <v>3070</v>
      </c>
      <c r="AD902" s="2" t="s">
        <v>3070</v>
      </c>
      <c r="AE902" s="2" t="s">
        <v>3070</v>
      </c>
      <c r="AF902" s="2" t="s">
        <v>3070</v>
      </c>
      <c r="AG902" s="2" t="s">
        <v>3070</v>
      </c>
    </row>
    <row r="903" spans="1:33" s="2" customFormat="1" x14ac:dyDescent="0.25">
      <c r="A903" s="2">
        <v>338025</v>
      </c>
      <c r="B903" s="2" t="s">
        <v>1729</v>
      </c>
      <c r="C903" s="2" t="s">
        <v>1629</v>
      </c>
      <c r="D903" s="2" t="s">
        <v>1730</v>
      </c>
      <c r="E903" s="2" t="s">
        <v>77</v>
      </c>
      <c r="F903" s="2">
        <v>31052</v>
      </c>
      <c r="G903" s="2" t="s">
        <v>712</v>
      </c>
      <c r="H903" s="2" t="s">
        <v>17</v>
      </c>
      <c r="I903" s="2" t="s">
        <v>109</v>
      </c>
      <c r="AB903" s="2" t="s">
        <v>3070</v>
      </c>
      <c r="AC903" s="2" t="s">
        <v>3070</v>
      </c>
      <c r="AD903" s="2" t="s">
        <v>3070</v>
      </c>
      <c r="AE903" s="2" t="s">
        <v>3070</v>
      </c>
      <c r="AF903" s="2" t="s">
        <v>3070</v>
      </c>
      <c r="AG903" s="2" t="s">
        <v>3070</v>
      </c>
    </row>
    <row r="904" spans="1:33" s="2" customFormat="1" x14ac:dyDescent="0.25">
      <c r="A904" s="2">
        <v>338027</v>
      </c>
      <c r="B904" s="2" t="s">
        <v>1731</v>
      </c>
      <c r="C904" s="2" t="s">
        <v>1732</v>
      </c>
      <c r="D904" s="2" t="s">
        <v>1733</v>
      </c>
      <c r="E904" s="2" t="s">
        <v>77</v>
      </c>
      <c r="F904" s="2">
        <v>32472</v>
      </c>
      <c r="G904" s="2" t="s">
        <v>1734</v>
      </c>
      <c r="H904" s="2" t="s">
        <v>17</v>
      </c>
      <c r="I904" s="2" t="s">
        <v>109</v>
      </c>
      <c r="AC904" s="2" t="s">
        <v>3070</v>
      </c>
      <c r="AD904" s="2" t="s">
        <v>3070</v>
      </c>
      <c r="AE904" s="2" t="s">
        <v>3070</v>
      </c>
      <c r="AF904" s="2" t="s">
        <v>3070</v>
      </c>
      <c r="AG904" s="2" t="s">
        <v>3070</v>
      </c>
    </row>
    <row r="905" spans="1:33" s="2" customFormat="1" x14ac:dyDescent="0.25">
      <c r="A905" s="2">
        <v>338030</v>
      </c>
      <c r="B905" s="2" t="s">
        <v>1735</v>
      </c>
      <c r="C905" s="2" t="s">
        <v>730</v>
      </c>
      <c r="D905" s="2" t="s">
        <v>391</v>
      </c>
      <c r="E905" s="2" t="s">
        <v>77</v>
      </c>
      <c r="H905" s="2" t="s">
        <v>17</v>
      </c>
      <c r="I905" s="2" t="s">
        <v>109</v>
      </c>
      <c r="AA905" s="2" t="s">
        <v>3070</v>
      </c>
      <c r="AB905" s="2" t="s">
        <v>3070</v>
      </c>
      <c r="AC905" s="2" t="s">
        <v>3070</v>
      </c>
      <c r="AD905" s="2" t="s">
        <v>3070</v>
      </c>
      <c r="AE905" s="2" t="s">
        <v>3070</v>
      </c>
      <c r="AF905" s="2" t="s">
        <v>3070</v>
      </c>
      <c r="AG905" s="2" t="s">
        <v>3070</v>
      </c>
    </row>
    <row r="906" spans="1:33" s="2" customFormat="1" x14ac:dyDescent="0.25">
      <c r="A906" s="2">
        <v>338032</v>
      </c>
      <c r="B906" s="2" t="s">
        <v>2222</v>
      </c>
      <c r="C906" s="2" t="s">
        <v>333</v>
      </c>
      <c r="D906" s="2" t="s">
        <v>461</v>
      </c>
      <c r="E906" s="2" t="s">
        <v>77</v>
      </c>
      <c r="H906" s="2" t="s">
        <v>17</v>
      </c>
      <c r="I906" s="2" t="s">
        <v>109</v>
      </c>
      <c r="AA906" s="2" t="s">
        <v>3070</v>
      </c>
      <c r="AB906" s="2" t="s">
        <v>3070</v>
      </c>
      <c r="AC906" s="2" t="s">
        <v>3070</v>
      </c>
      <c r="AD906" s="2" t="s">
        <v>3070</v>
      </c>
      <c r="AE906" s="2" t="s">
        <v>3070</v>
      </c>
      <c r="AF906" s="2" t="s">
        <v>3070</v>
      </c>
      <c r="AG906" s="2" t="s">
        <v>3070</v>
      </c>
    </row>
    <row r="907" spans="1:33" s="2" customFormat="1" x14ac:dyDescent="0.25">
      <c r="A907" s="2">
        <v>338038</v>
      </c>
      <c r="B907" s="2" t="s">
        <v>1736</v>
      </c>
      <c r="C907" s="2" t="s">
        <v>619</v>
      </c>
      <c r="D907" s="2" t="s">
        <v>637</v>
      </c>
      <c r="E907" s="2" t="s">
        <v>77</v>
      </c>
      <c r="H907" s="2" t="s">
        <v>17</v>
      </c>
      <c r="I907" s="2" t="s">
        <v>109</v>
      </c>
      <c r="AA907" s="2" t="s">
        <v>3070</v>
      </c>
      <c r="AB907" s="2" t="s">
        <v>3070</v>
      </c>
      <c r="AC907" s="2" t="s">
        <v>3070</v>
      </c>
      <c r="AD907" s="2" t="s">
        <v>3070</v>
      </c>
      <c r="AE907" s="2" t="s">
        <v>3070</v>
      </c>
      <c r="AF907" s="2" t="s">
        <v>3070</v>
      </c>
      <c r="AG907" s="2" t="s">
        <v>3070</v>
      </c>
    </row>
    <row r="908" spans="1:33" s="2" customFormat="1" x14ac:dyDescent="0.25">
      <c r="A908" s="2">
        <v>338043</v>
      </c>
      <c r="B908" s="2" t="s">
        <v>2357</v>
      </c>
      <c r="C908" s="2" t="s">
        <v>2358</v>
      </c>
      <c r="D908" s="2" t="s">
        <v>348</v>
      </c>
      <c r="E908" s="2" t="s">
        <v>78</v>
      </c>
      <c r="F908" s="2">
        <v>31189</v>
      </c>
      <c r="G908" s="2" t="s">
        <v>19</v>
      </c>
      <c r="H908" s="2" t="s">
        <v>17</v>
      </c>
      <c r="I908" s="2" t="s">
        <v>109</v>
      </c>
      <c r="J908" s="2" t="s">
        <v>1044</v>
      </c>
      <c r="L908" s="2" t="s">
        <v>19</v>
      </c>
      <c r="AE908" s="2" t="s">
        <v>3070</v>
      </c>
      <c r="AF908" s="2" t="s">
        <v>3070</v>
      </c>
      <c r="AG908" s="2" t="s">
        <v>3070</v>
      </c>
    </row>
    <row r="909" spans="1:33" s="2" customFormat="1" x14ac:dyDescent="0.25">
      <c r="A909" s="2">
        <v>338044</v>
      </c>
      <c r="B909" s="2" t="s">
        <v>2334</v>
      </c>
      <c r="C909" s="2" t="s">
        <v>2335</v>
      </c>
      <c r="D909" s="2" t="s">
        <v>661</v>
      </c>
      <c r="E909" s="2" t="s">
        <v>78</v>
      </c>
      <c r="F909" s="2">
        <v>26669</v>
      </c>
      <c r="G909" s="2" t="s">
        <v>2336</v>
      </c>
      <c r="H909" s="2" t="s">
        <v>17</v>
      </c>
      <c r="I909" s="2" t="s">
        <v>109</v>
      </c>
      <c r="J909" s="2" t="s">
        <v>1044</v>
      </c>
      <c r="L909" s="2" t="s">
        <v>71</v>
      </c>
      <c r="AE909" s="2" t="s">
        <v>3070</v>
      </c>
      <c r="AF909" s="2" t="s">
        <v>3070</v>
      </c>
      <c r="AG909" s="2" t="s">
        <v>3070</v>
      </c>
    </row>
    <row r="910" spans="1:33" s="2" customFormat="1" x14ac:dyDescent="0.25">
      <c r="A910" s="2">
        <v>338049</v>
      </c>
      <c r="B910" s="2" t="s">
        <v>1737</v>
      </c>
      <c r="C910" s="2" t="s">
        <v>341</v>
      </c>
      <c r="D910" s="2" t="s">
        <v>1738</v>
      </c>
      <c r="E910" s="2" t="s">
        <v>78</v>
      </c>
      <c r="F910" s="2">
        <v>31079</v>
      </c>
      <c r="G910" s="2" t="s">
        <v>1739</v>
      </c>
      <c r="H910" s="2" t="s">
        <v>17</v>
      </c>
      <c r="I910" s="2" t="s">
        <v>109</v>
      </c>
      <c r="AB910" s="2" t="s">
        <v>3070</v>
      </c>
      <c r="AC910" s="2" t="s">
        <v>3070</v>
      </c>
      <c r="AD910" s="2" t="s">
        <v>3070</v>
      </c>
      <c r="AE910" s="2" t="s">
        <v>3070</v>
      </c>
      <c r="AF910" s="2" t="s">
        <v>3070</v>
      </c>
      <c r="AG910" s="2" t="s">
        <v>3070</v>
      </c>
    </row>
    <row r="911" spans="1:33" s="2" customFormat="1" x14ac:dyDescent="0.25">
      <c r="A911" s="2">
        <v>338051</v>
      </c>
      <c r="B911" s="2" t="s">
        <v>2451</v>
      </c>
      <c r="C911" s="2" t="s">
        <v>253</v>
      </c>
      <c r="D911" s="2" t="s">
        <v>2452</v>
      </c>
      <c r="E911" s="2" t="s">
        <v>77</v>
      </c>
      <c r="F911" s="2">
        <v>35796</v>
      </c>
      <c r="G911" s="2" t="s">
        <v>847</v>
      </c>
      <c r="H911" s="2" t="s">
        <v>17</v>
      </c>
      <c r="I911" s="2" t="s">
        <v>109</v>
      </c>
      <c r="AC911" s="2" t="s">
        <v>3070</v>
      </c>
      <c r="AD911" s="2" t="s">
        <v>3070</v>
      </c>
      <c r="AE911" s="2" t="s">
        <v>3070</v>
      </c>
      <c r="AF911" s="2" t="s">
        <v>3070</v>
      </c>
      <c r="AG911" s="2" t="s">
        <v>3070</v>
      </c>
    </row>
    <row r="912" spans="1:33" s="2" customFormat="1" x14ac:dyDescent="0.25">
      <c r="A912" s="2">
        <v>338052</v>
      </c>
      <c r="B912" s="2" t="s">
        <v>1740</v>
      </c>
      <c r="C912" s="2" t="s">
        <v>295</v>
      </c>
      <c r="D912" s="2" t="s">
        <v>779</v>
      </c>
      <c r="E912" s="2" t="s">
        <v>77</v>
      </c>
      <c r="H912" s="2" t="s">
        <v>17</v>
      </c>
      <c r="I912" s="2" t="s">
        <v>109</v>
      </c>
      <c r="AA912" s="2" t="s">
        <v>3070</v>
      </c>
      <c r="AB912" s="2" t="s">
        <v>3070</v>
      </c>
      <c r="AC912" s="2" t="s">
        <v>3070</v>
      </c>
      <c r="AD912" s="2" t="s">
        <v>3070</v>
      </c>
      <c r="AE912" s="2" t="s">
        <v>3070</v>
      </c>
      <c r="AF912" s="2" t="s">
        <v>3070</v>
      </c>
      <c r="AG912" s="2" t="s">
        <v>3070</v>
      </c>
    </row>
    <row r="913" spans="1:33" s="2" customFormat="1" x14ac:dyDescent="0.25">
      <c r="A913" s="2">
        <v>338053</v>
      </c>
      <c r="B913" s="2" t="s">
        <v>2213</v>
      </c>
      <c r="C913" s="2" t="s">
        <v>542</v>
      </c>
      <c r="D913" s="2" t="s">
        <v>2214</v>
      </c>
      <c r="E913" s="2" t="s">
        <v>77</v>
      </c>
      <c r="H913" s="2" t="s">
        <v>17</v>
      </c>
      <c r="I913" s="2" t="s">
        <v>109</v>
      </c>
      <c r="AA913" s="2" t="s">
        <v>3070</v>
      </c>
      <c r="AB913" s="2" t="s">
        <v>3070</v>
      </c>
      <c r="AC913" s="2" t="s">
        <v>3070</v>
      </c>
      <c r="AD913" s="2" t="s">
        <v>3070</v>
      </c>
      <c r="AE913" s="2" t="s">
        <v>3070</v>
      </c>
      <c r="AF913" s="2" t="s">
        <v>3070</v>
      </c>
      <c r="AG913" s="2" t="s">
        <v>3070</v>
      </c>
    </row>
    <row r="914" spans="1:33" s="2" customFormat="1" x14ac:dyDescent="0.25">
      <c r="A914" s="2">
        <v>338057</v>
      </c>
      <c r="B914" s="2" t="s">
        <v>1741</v>
      </c>
      <c r="C914" s="2" t="s">
        <v>568</v>
      </c>
      <c r="D914" s="2" t="s">
        <v>790</v>
      </c>
      <c r="E914" s="2" t="s">
        <v>77</v>
      </c>
      <c r="H914" s="2" t="s">
        <v>17</v>
      </c>
      <c r="I914" s="2" t="s">
        <v>109</v>
      </c>
      <c r="AA914" s="2" t="s">
        <v>3070</v>
      </c>
      <c r="AB914" s="2" t="s">
        <v>3070</v>
      </c>
      <c r="AC914" s="2" t="s">
        <v>3070</v>
      </c>
      <c r="AD914" s="2" t="s">
        <v>3070</v>
      </c>
      <c r="AE914" s="2" t="s">
        <v>3070</v>
      </c>
      <c r="AF914" s="2" t="s">
        <v>3070</v>
      </c>
      <c r="AG914" s="2" t="s">
        <v>3070</v>
      </c>
    </row>
    <row r="915" spans="1:33" s="2" customFormat="1" x14ac:dyDescent="0.25">
      <c r="A915" s="2">
        <v>338058</v>
      </c>
      <c r="B915" s="2" t="s">
        <v>2125</v>
      </c>
      <c r="C915" s="2" t="s">
        <v>253</v>
      </c>
      <c r="D915" s="2" t="s">
        <v>386</v>
      </c>
      <c r="E915" s="2" t="s">
        <v>77</v>
      </c>
      <c r="H915" s="2" t="s">
        <v>17</v>
      </c>
      <c r="I915" s="2" t="s">
        <v>109</v>
      </c>
      <c r="AA915" s="2" t="s">
        <v>3070</v>
      </c>
      <c r="AB915" s="2" t="s">
        <v>3070</v>
      </c>
      <c r="AC915" s="2" t="s">
        <v>3070</v>
      </c>
      <c r="AD915" s="2" t="s">
        <v>3070</v>
      </c>
      <c r="AE915" s="2" t="s">
        <v>3070</v>
      </c>
      <c r="AF915" s="2" t="s">
        <v>3070</v>
      </c>
      <c r="AG915" s="2" t="s">
        <v>3070</v>
      </c>
    </row>
    <row r="916" spans="1:33" s="2" customFormat="1" x14ac:dyDescent="0.25">
      <c r="A916" s="2">
        <v>338059</v>
      </c>
      <c r="B916" s="2" t="s">
        <v>1742</v>
      </c>
      <c r="C916" s="2" t="s">
        <v>882</v>
      </c>
      <c r="D916" s="2" t="s">
        <v>267</v>
      </c>
      <c r="E916" s="2" t="s">
        <v>77</v>
      </c>
      <c r="H916" s="2" t="s">
        <v>17</v>
      </c>
      <c r="I916" s="2" t="s">
        <v>109</v>
      </c>
      <c r="AA916" s="2" t="s">
        <v>3070</v>
      </c>
      <c r="AB916" s="2" t="s">
        <v>3070</v>
      </c>
      <c r="AC916" s="2" t="s">
        <v>3070</v>
      </c>
      <c r="AD916" s="2" t="s">
        <v>3070</v>
      </c>
      <c r="AE916" s="2" t="s">
        <v>3070</v>
      </c>
      <c r="AF916" s="2" t="s">
        <v>3070</v>
      </c>
      <c r="AG916" s="2" t="s">
        <v>3070</v>
      </c>
    </row>
    <row r="917" spans="1:33" s="2" customFormat="1" x14ac:dyDescent="0.25">
      <c r="A917" s="2">
        <v>338061</v>
      </c>
      <c r="B917" s="2" t="s">
        <v>2126</v>
      </c>
      <c r="C917" s="2" t="s">
        <v>270</v>
      </c>
      <c r="D917" s="2" t="s">
        <v>2127</v>
      </c>
      <c r="E917" s="2" t="s">
        <v>77</v>
      </c>
      <c r="H917" s="2" t="s">
        <v>17</v>
      </c>
      <c r="I917" s="2" t="s">
        <v>109</v>
      </c>
      <c r="AA917" s="2" t="s">
        <v>3070</v>
      </c>
      <c r="AB917" s="2" t="s">
        <v>3070</v>
      </c>
      <c r="AC917" s="2" t="s">
        <v>3070</v>
      </c>
      <c r="AD917" s="2" t="s">
        <v>3070</v>
      </c>
      <c r="AE917" s="2" t="s">
        <v>3070</v>
      </c>
      <c r="AF917" s="2" t="s">
        <v>3070</v>
      </c>
      <c r="AG917" s="2" t="s">
        <v>3070</v>
      </c>
    </row>
    <row r="918" spans="1:33" s="2" customFormat="1" x14ac:dyDescent="0.25">
      <c r="A918" s="2">
        <v>338063</v>
      </c>
      <c r="B918" s="2" t="s">
        <v>2223</v>
      </c>
      <c r="C918" s="2" t="s">
        <v>213</v>
      </c>
      <c r="D918" s="2" t="s">
        <v>2224</v>
      </c>
      <c r="E918" s="2" t="s">
        <v>77</v>
      </c>
      <c r="F918" s="2">
        <v>36943</v>
      </c>
      <c r="G918" s="2" t="s">
        <v>317</v>
      </c>
      <c r="H918" s="2" t="s">
        <v>17</v>
      </c>
      <c r="I918" s="2" t="s">
        <v>109</v>
      </c>
      <c r="AD918" s="2" t="s">
        <v>3070</v>
      </c>
      <c r="AE918" s="2" t="s">
        <v>3070</v>
      </c>
      <c r="AF918" s="2" t="s">
        <v>3070</v>
      </c>
      <c r="AG918" s="2" t="s">
        <v>3070</v>
      </c>
    </row>
    <row r="919" spans="1:33" s="2" customFormat="1" x14ac:dyDescent="0.25">
      <c r="A919" s="2">
        <v>338079</v>
      </c>
      <c r="B919" s="2" t="s">
        <v>2008</v>
      </c>
      <c r="C919" s="2" t="s">
        <v>248</v>
      </c>
      <c r="D919" s="2" t="s">
        <v>2009</v>
      </c>
      <c r="E919" s="2" t="s">
        <v>78</v>
      </c>
      <c r="F919" s="2">
        <v>32278</v>
      </c>
      <c r="G919" s="2" t="s">
        <v>532</v>
      </c>
      <c r="H919" s="2" t="s">
        <v>17</v>
      </c>
      <c r="I919" s="2" t="s">
        <v>109</v>
      </c>
      <c r="AC919" s="2" t="s">
        <v>3070</v>
      </c>
      <c r="AD919" s="2" t="s">
        <v>3070</v>
      </c>
      <c r="AE919" s="2" t="s">
        <v>3070</v>
      </c>
      <c r="AF919" s="2" t="s">
        <v>3070</v>
      </c>
      <c r="AG919" s="2" t="s">
        <v>3070</v>
      </c>
    </row>
    <row r="920" spans="1:33" s="2" customFormat="1" x14ac:dyDescent="0.25">
      <c r="A920" s="2">
        <v>338080</v>
      </c>
      <c r="B920" s="2" t="s">
        <v>1555</v>
      </c>
      <c r="C920" s="2" t="s">
        <v>345</v>
      </c>
      <c r="D920" s="2" t="s">
        <v>443</v>
      </c>
      <c r="E920" s="2" t="s">
        <v>77</v>
      </c>
      <c r="H920" s="2" t="s">
        <v>17</v>
      </c>
      <c r="I920" s="2" t="s">
        <v>109</v>
      </c>
      <c r="AA920" s="2" t="s">
        <v>3070</v>
      </c>
      <c r="AB920" s="2" t="s">
        <v>3070</v>
      </c>
      <c r="AC920" s="2" t="s">
        <v>3070</v>
      </c>
      <c r="AD920" s="2" t="s">
        <v>3070</v>
      </c>
      <c r="AE920" s="2" t="s">
        <v>3070</v>
      </c>
      <c r="AF920" s="2" t="s">
        <v>3070</v>
      </c>
      <c r="AG920" s="2" t="s">
        <v>3070</v>
      </c>
    </row>
    <row r="921" spans="1:33" s="2" customFormat="1" x14ac:dyDescent="0.25">
      <c r="A921" s="2">
        <v>338085</v>
      </c>
      <c r="B921" s="2" t="s">
        <v>2004</v>
      </c>
      <c r="C921" s="2" t="s">
        <v>360</v>
      </c>
      <c r="D921" s="2" t="s">
        <v>2005</v>
      </c>
      <c r="E921" s="2" t="s">
        <v>77</v>
      </c>
      <c r="F921" s="2">
        <v>30470</v>
      </c>
      <c r="G921" s="2" t="s">
        <v>929</v>
      </c>
      <c r="H921" s="2" t="s">
        <v>17</v>
      </c>
      <c r="I921" s="2" t="s">
        <v>109</v>
      </c>
      <c r="AB921" s="2" t="s">
        <v>3070</v>
      </c>
      <c r="AC921" s="2" t="s">
        <v>3070</v>
      </c>
      <c r="AD921" s="2" t="s">
        <v>3070</v>
      </c>
      <c r="AE921" s="2" t="s">
        <v>3070</v>
      </c>
      <c r="AF921" s="2" t="s">
        <v>3070</v>
      </c>
      <c r="AG921" s="2" t="s">
        <v>3070</v>
      </c>
    </row>
    <row r="922" spans="1:33" s="2" customFormat="1" x14ac:dyDescent="0.25">
      <c r="A922" s="2">
        <v>338086</v>
      </c>
      <c r="B922" s="2" t="s">
        <v>1743</v>
      </c>
      <c r="C922" s="2" t="s">
        <v>656</v>
      </c>
      <c r="D922" s="2" t="s">
        <v>1744</v>
      </c>
      <c r="E922" s="2" t="s">
        <v>77</v>
      </c>
      <c r="H922" s="2" t="s">
        <v>17</v>
      </c>
      <c r="I922" s="2" t="s">
        <v>109</v>
      </c>
      <c r="AA922" s="2" t="s">
        <v>3070</v>
      </c>
      <c r="AB922" s="2" t="s">
        <v>3070</v>
      </c>
      <c r="AC922" s="2" t="s">
        <v>3070</v>
      </c>
      <c r="AD922" s="2" t="s">
        <v>3070</v>
      </c>
      <c r="AE922" s="2" t="s">
        <v>3070</v>
      </c>
      <c r="AF922" s="2" t="s">
        <v>3070</v>
      </c>
      <c r="AG922" s="2" t="s">
        <v>3070</v>
      </c>
    </row>
    <row r="923" spans="1:33" s="2" customFormat="1" x14ac:dyDescent="0.25">
      <c r="A923" s="2">
        <v>338087</v>
      </c>
      <c r="B923" s="2" t="s">
        <v>1745</v>
      </c>
      <c r="C923" s="2" t="s">
        <v>1746</v>
      </c>
      <c r="D923" s="2" t="s">
        <v>680</v>
      </c>
      <c r="E923" s="2" t="s">
        <v>77</v>
      </c>
      <c r="H923" s="2" t="s">
        <v>17</v>
      </c>
      <c r="I923" s="2" t="s">
        <v>109</v>
      </c>
      <c r="AA923" s="2" t="s">
        <v>3070</v>
      </c>
      <c r="AB923" s="2" t="s">
        <v>3070</v>
      </c>
      <c r="AC923" s="2" t="s">
        <v>3070</v>
      </c>
      <c r="AD923" s="2" t="s">
        <v>3070</v>
      </c>
      <c r="AE923" s="2" t="s">
        <v>3070</v>
      </c>
      <c r="AF923" s="2" t="s">
        <v>3070</v>
      </c>
      <c r="AG923" s="2" t="s">
        <v>3070</v>
      </c>
    </row>
    <row r="924" spans="1:33" s="2" customFormat="1" x14ac:dyDescent="0.25">
      <c r="A924" s="2">
        <v>338089</v>
      </c>
      <c r="B924" s="2" t="s">
        <v>2010</v>
      </c>
      <c r="C924" s="2" t="s">
        <v>398</v>
      </c>
      <c r="D924" s="2" t="s">
        <v>372</v>
      </c>
      <c r="E924" s="2" t="s">
        <v>77</v>
      </c>
      <c r="H924" s="2" t="s">
        <v>17</v>
      </c>
      <c r="I924" s="2" t="s">
        <v>109</v>
      </c>
      <c r="AA924" s="2" t="s">
        <v>3070</v>
      </c>
      <c r="AB924" s="2" t="s">
        <v>3070</v>
      </c>
      <c r="AC924" s="2" t="s">
        <v>3070</v>
      </c>
      <c r="AD924" s="2" t="s">
        <v>3070</v>
      </c>
      <c r="AE924" s="2" t="s">
        <v>3070</v>
      </c>
      <c r="AF924" s="2" t="s">
        <v>3070</v>
      </c>
      <c r="AG924" s="2" t="s">
        <v>3070</v>
      </c>
    </row>
    <row r="925" spans="1:33" s="2" customFormat="1" x14ac:dyDescent="0.25">
      <c r="A925" s="2">
        <v>338093</v>
      </c>
      <c r="B925" s="2" t="s">
        <v>1747</v>
      </c>
      <c r="C925" s="2" t="s">
        <v>276</v>
      </c>
      <c r="D925" s="2" t="s">
        <v>356</v>
      </c>
      <c r="E925" s="2" t="s">
        <v>77</v>
      </c>
      <c r="H925" s="2" t="s">
        <v>17</v>
      </c>
      <c r="I925" s="2" t="s">
        <v>109</v>
      </c>
      <c r="AA925" s="2" t="s">
        <v>3070</v>
      </c>
      <c r="AB925" s="2" t="s">
        <v>3070</v>
      </c>
      <c r="AC925" s="2" t="s">
        <v>3070</v>
      </c>
      <c r="AD925" s="2" t="s">
        <v>3070</v>
      </c>
      <c r="AE925" s="2" t="s">
        <v>3070</v>
      </c>
      <c r="AF925" s="2" t="s">
        <v>3070</v>
      </c>
      <c r="AG925" s="2" t="s">
        <v>3070</v>
      </c>
    </row>
    <row r="926" spans="1:33" s="2" customFormat="1" x14ac:dyDescent="0.25">
      <c r="A926" s="2">
        <v>338095</v>
      </c>
      <c r="B926" s="2" t="s">
        <v>1748</v>
      </c>
      <c r="C926" s="2" t="s">
        <v>600</v>
      </c>
      <c r="D926" s="2" t="s">
        <v>892</v>
      </c>
      <c r="E926" s="2" t="s">
        <v>78</v>
      </c>
      <c r="F926" s="2">
        <v>31048</v>
      </c>
      <c r="G926" s="2" t="s">
        <v>1749</v>
      </c>
      <c r="H926" s="2" t="s">
        <v>17</v>
      </c>
      <c r="I926" s="2" t="s">
        <v>109</v>
      </c>
      <c r="AB926" s="2" t="s">
        <v>3070</v>
      </c>
      <c r="AC926" s="2" t="s">
        <v>3070</v>
      </c>
      <c r="AD926" s="2" t="s">
        <v>3070</v>
      </c>
      <c r="AE926" s="2" t="s">
        <v>3070</v>
      </c>
      <c r="AF926" s="2" t="s">
        <v>3070</v>
      </c>
      <c r="AG926" s="2" t="s">
        <v>3070</v>
      </c>
    </row>
    <row r="927" spans="1:33" s="2" customFormat="1" x14ac:dyDescent="0.25">
      <c r="A927" s="2">
        <v>338097</v>
      </c>
      <c r="B927" s="2" t="s">
        <v>1993</v>
      </c>
      <c r="C927" s="2" t="s">
        <v>1994</v>
      </c>
      <c r="D927" s="2" t="s">
        <v>1101</v>
      </c>
      <c r="E927" s="2" t="s">
        <v>77</v>
      </c>
      <c r="H927" s="2" t="s">
        <v>17</v>
      </c>
      <c r="I927" s="2" t="s">
        <v>109</v>
      </c>
      <c r="AA927" s="2" t="s">
        <v>3070</v>
      </c>
      <c r="AB927" s="2" t="s">
        <v>3070</v>
      </c>
      <c r="AC927" s="2" t="s">
        <v>3070</v>
      </c>
      <c r="AD927" s="2" t="s">
        <v>3070</v>
      </c>
      <c r="AE927" s="2" t="s">
        <v>3070</v>
      </c>
      <c r="AF927" s="2" t="s">
        <v>3070</v>
      </c>
      <c r="AG927" s="2" t="s">
        <v>3070</v>
      </c>
    </row>
    <row r="928" spans="1:33" s="2" customFormat="1" x14ac:dyDescent="0.25">
      <c r="A928" s="2">
        <v>338098</v>
      </c>
      <c r="B928" s="2" t="s">
        <v>1995</v>
      </c>
      <c r="C928" s="2" t="s">
        <v>481</v>
      </c>
      <c r="D928" s="2" t="s">
        <v>471</v>
      </c>
      <c r="E928" s="2" t="s">
        <v>77</v>
      </c>
      <c r="H928" s="2" t="s">
        <v>17</v>
      </c>
      <c r="I928" s="2" t="s">
        <v>109</v>
      </c>
      <c r="AA928" s="2" t="s">
        <v>3070</v>
      </c>
      <c r="AB928" s="2" t="s">
        <v>3070</v>
      </c>
      <c r="AC928" s="2" t="s">
        <v>3070</v>
      </c>
      <c r="AD928" s="2" t="s">
        <v>3070</v>
      </c>
      <c r="AE928" s="2" t="s">
        <v>3070</v>
      </c>
      <c r="AF928" s="2" t="s">
        <v>3070</v>
      </c>
      <c r="AG928" s="2" t="s">
        <v>3070</v>
      </c>
    </row>
    <row r="929" spans="1:33" s="2" customFormat="1" x14ac:dyDescent="0.25">
      <c r="A929" s="2">
        <v>338099</v>
      </c>
      <c r="B929" s="2" t="s">
        <v>1996</v>
      </c>
      <c r="C929" s="2" t="s">
        <v>586</v>
      </c>
      <c r="D929" s="2" t="s">
        <v>1997</v>
      </c>
      <c r="E929" s="2" t="s">
        <v>77</v>
      </c>
      <c r="F929" s="2">
        <v>29587</v>
      </c>
      <c r="G929" s="2" t="s">
        <v>19</v>
      </c>
      <c r="H929" s="2" t="s">
        <v>17</v>
      </c>
      <c r="I929" s="2" t="s">
        <v>109</v>
      </c>
      <c r="AB929" s="2" t="s">
        <v>3070</v>
      </c>
      <c r="AC929" s="2" t="s">
        <v>3070</v>
      </c>
      <c r="AD929" s="2" t="s">
        <v>3070</v>
      </c>
      <c r="AE929" s="2" t="s">
        <v>3070</v>
      </c>
      <c r="AF929" s="2" t="s">
        <v>3070</v>
      </c>
      <c r="AG929" s="2" t="s">
        <v>3070</v>
      </c>
    </row>
    <row r="930" spans="1:33" s="2" customFormat="1" x14ac:dyDescent="0.25">
      <c r="A930" s="2">
        <v>338100</v>
      </c>
      <c r="B930" s="2" t="s">
        <v>2407</v>
      </c>
      <c r="C930" s="2" t="s">
        <v>313</v>
      </c>
      <c r="D930" s="2" t="s">
        <v>223</v>
      </c>
      <c r="E930" s="2" t="s">
        <v>77</v>
      </c>
      <c r="H930" s="2" t="s">
        <v>17</v>
      </c>
      <c r="I930" s="2" t="s">
        <v>109</v>
      </c>
      <c r="AB930" s="2" t="s">
        <v>3070</v>
      </c>
      <c r="AC930" s="2" t="s">
        <v>3070</v>
      </c>
      <c r="AD930" s="2" t="s">
        <v>3070</v>
      </c>
      <c r="AE930" s="2" t="s">
        <v>3070</v>
      </c>
      <c r="AF930" s="2" t="s">
        <v>3070</v>
      </c>
      <c r="AG930" s="2" t="s">
        <v>3070</v>
      </c>
    </row>
    <row r="931" spans="1:33" s="2" customFormat="1" x14ac:dyDescent="0.25">
      <c r="A931" s="2">
        <v>338104</v>
      </c>
      <c r="B931" s="2" t="s">
        <v>1750</v>
      </c>
      <c r="C931" s="2" t="s">
        <v>1089</v>
      </c>
      <c r="D931" s="2" t="s">
        <v>1751</v>
      </c>
      <c r="E931" s="2" t="s">
        <v>78</v>
      </c>
      <c r="H931" s="2" t="s">
        <v>17</v>
      </c>
      <c r="I931" s="2" t="s">
        <v>109</v>
      </c>
      <c r="AA931" s="2" t="s">
        <v>3070</v>
      </c>
      <c r="AB931" s="2" t="s">
        <v>3070</v>
      </c>
      <c r="AC931" s="2" t="s">
        <v>3070</v>
      </c>
      <c r="AD931" s="2" t="s">
        <v>3070</v>
      </c>
      <c r="AE931" s="2" t="s">
        <v>3070</v>
      </c>
      <c r="AF931" s="2" t="s">
        <v>3070</v>
      </c>
      <c r="AG931" s="2" t="s">
        <v>3070</v>
      </c>
    </row>
    <row r="932" spans="1:33" s="2" customFormat="1" x14ac:dyDescent="0.25">
      <c r="A932" s="2">
        <v>338109</v>
      </c>
      <c r="B932" s="2" t="s">
        <v>1752</v>
      </c>
      <c r="C932" s="2" t="s">
        <v>334</v>
      </c>
      <c r="D932" s="2" t="s">
        <v>1054</v>
      </c>
      <c r="E932" s="2" t="s">
        <v>78</v>
      </c>
      <c r="H932" s="2" t="s">
        <v>17</v>
      </c>
      <c r="I932" s="2" t="s">
        <v>109</v>
      </c>
      <c r="AA932" s="2" t="s">
        <v>3070</v>
      </c>
      <c r="AB932" s="2" t="s">
        <v>3070</v>
      </c>
      <c r="AC932" s="2" t="s">
        <v>3070</v>
      </c>
      <c r="AD932" s="2" t="s">
        <v>3070</v>
      </c>
      <c r="AE932" s="2" t="s">
        <v>3070</v>
      </c>
      <c r="AF932" s="2" t="s">
        <v>3070</v>
      </c>
      <c r="AG932" s="2" t="s">
        <v>3070</v>
      </c>
    </row>
    <row r="933" spans="1:33" s="2" customFormat="1" x14ac:dyDescent="0.25">
      <c r="A933" s="2">
        <v>338111</v>
      </c>
      <c r="B933" s="2" t="s">
        <v>1753</v>
      </c>
      <c r="C933" s="2" t="s">
        <v>310</v>
      </c>
      <c r="D933" s="2" t="s">
        <v>810</v>
      </c>
      <c r="E933" s="2" t="s">
        <v>78</v>
      </c>
      <c r="H933" s="2" t="s">
        <v>17</v>
      </c>
      <c r="I933" s="2" t="s">
        <v>109</v>
      </c>
      <c r="AA933" s="2" t="s">
        <v>3070</v>
      </c>
      <c r="AB933" s="2" t="s">
        <v>3070</v>
      </c>
      <c r="AC933" s="2" t="s">
        <v>3070</v>
      </c>
      <c r="AD933" s="2" t="s">
        <v>3070</v>
      </c>
      <c r="AE933" s="2" t="s">
        <v>3070</v>
      </c>
      <c r="AF933" s="2" t="s">
        <v>3070</v>
      </c>
      <c r="AG933" s="2" t="s">
        <v>3070</v>
      </c>
    </row>
    <row r="934" spans="1:33" s="2" customFormat="1" x14ac:dyDescent="0.25">
      <c r="A934" s="2">
        <v>338117</v>
      </c>
      <c r="B934" s="2" t="s">
        <v>2110</v>
      </c>
      <c r="C934" s="2" t="s">
        <v>1878</v>
      </c>
      <c r="D934" s="2" t="s">
        <v>2111</v>
      </c>
      <c r="E934" s="2" t="s">
        <v>78</v>
      </c>
      <c r="F934" s="2">
        <v>36918</v>
      </c>
      <c r="G934" s="2" t="s">
        <v>338</v>
      </c>
      <c r="H934" s="2" t="s">
        <v>17</v>
      </c>
      <c r="I934" s="2" t="s">
        <v>109</v>
      </c>
      <c r="AB934" s="2" t="s">
        <v>3070</v>
      </c>
      <c r="AC934" s="2" t="s">
        <v>3070</v>
      </c>
      <c r="AD934" s="2" t="s">
        <v>3070</v>
      </c>
      <c r="AE934" s="2" t="s">
        <v>3070</v>
      </c>
      <c r="AF934" s="2" t="s">
        <v>3070</v>
      </c>
      <c r="AG934" s="2" t="s">
        <v>3070</v>
      </c>
    </row>
    <row r="935" spans="1:33" s="2" customFormat="1" x14ac:dyDescent="0.25">
      <c r="A935" s="2">
        <v>338118</v>
      </c>
      <c r="B935" s="2" t="s">
        <v>1754</v>
      </c>
      <c r="C935" s="2" t="s">
        <v>253</v>
      </c>
      <c r="D935" s="2" t="s">
        <v>277</v>
      </c>
      <c r="E935" s="2" t="s">
        <v>78</v>
      </c>
      <c r="H935" s="2" t="s">
        <v>17</v>
      </c>
      <c r="I935" s="2" t="s">
        <v>109</v>
      </c>
      <c r="AA935" s="2" t="s">
        <v>3070</v>
      </c>
      <c r="AB935" s="2" t="s">
        <v>3070</v>
      </c>
      <c r="AC935" s="2" t="s">
        <v>3070</v>
      </c>
      <c r="AD935" s="2" t="s">
        <v>3070</v>
      </c>
      <c r="AE935" s="2" t="s">
        <v>3070</v>
      </c>
      <c r="AF935" s="2" t="s">
        <v>3070</v>
      </c>
      <c r="AG935" s="2" t="s">
        <v>3070</v>
      </c>
    </row>
    <row r="936" spans="1:33" s="2" customFormat="1" x14ac:dyDescent="0.25">
      <c r="A936" s="2">
        <v>338119</v>
      </c>
      <c r="B936" s="2" t="s">
        <v>1755</v>
      </c>
      <c r="C936" s="2" t="s">
        <v>246</v>
      </c>
      <c r="D936" s="2" t="s">
        <v>303</v>
      </c>
      <c r="E936" s="2" t="s">
        <v>78</v>
      </c>
      <c r="H936" s="2" t="s">
        <v>17</v>
      </c>
      <c r="I936" s="2" t="s">
        <v>109</v>
      </c>
      <c r="AA936" s="2" t="s">
        <v>3070</v>
      </c>
      <c r="AB936" s="2" t="s">
        <v>3070</v>
      </c>
      <c r="AC936" s="2" t="s">
        <v>3070</v>
      </c>
      <c r="AD936" s="2" t="s">
        <v>3070</v>
      </c>
      <c r="AE936" s="2" t="s">
        <v>3070</v>
      </c>
      <c r="AF936" s="2" t="s">
        <v>3070</v>
      </c>
      <c r="AG936" s="2" t="s">
        <v>3070</v>
      </c>
    </row>
    <row r="937" spans="1:33" s="2" customFormat="1" x14ac:dyDescent="0.25">
      <c r="A937" s="2">
        <v>338123</v>
      </c>
      <c r="B937" s="2" t="s">
        <v>1959</v>
      </c>
      <c r="C937" s="2" t="s">
        <v>959</v>
      </c>
      <c r="D937" s="2" t="s">
        <v>1960</v>
      </c>
      <c r="E937" s="2" t="s">
        <v>78</v>
      </c>
      <c r="F937" s="2">
        <v>35066</v>
      </c>
      <c r="G937" s="2" t="s">
        <v>1846</v>
      </c>
      <c r="H937" s="2" t="s">
        <v>17</v>
      </c>
      <c r="I937" s="2" t="s">
        <v>109</v>
      </c>
      <c r="AB937" s="2" t="s">
        <v>3070</v>
      </c>
      <c r="AC937" s="2" t="s">
        <v>3070</v>
      </c>
      <c r="AD937" s="2" t="s">
        <v>3070</v>
      </c>
      <c r="AE937" s="2" t="s">
        <v>3070</v>
      </c>
      <c r="AF937" s="2" t="s">
        <v>3070</v>
      </c>
      <c r="AG937" s="2" t="s">
        <v>3070</v>
      </c>
    </row>
    <row r="938" spans="1:33" s="2" customFormat="1" x14ac:dyDescent="0.25">
      <c r="A938" s="2">
        <v>338126</v>
      </c>
      <c r="B938" s="2" t="s">
        <v>776</v>
      </c>
      <c r="C938" s="2" t="s">
        <v>919</v>
      </c>
      <c r="D938" s="2" t="s">
        <v>257</v>
      </c>
      <c r="E938" s="2" t="s">
        <v>78</v>
      </c>
      <c r="H938" s="2" t="s">
        <v>17</v>
      </c>
      <c r="I938" s="2" t="s">
        <v>109</v>
      </c>
      <c r="AA938" s="2" t="s">
        <v>3070</v>
      </c>
      <c r="AB938" s="2" t="s">
        <v>3070</v>
      </c>
      <c r="AC938" s="2" t="s">
        <v>3070</v>
      </c>
      <c r="AD938" s="2" t="s">
        <v>3070</v>
      </c>
      <c r="AE938" s="2" t="s">
        <v>3070</v>
      </c>
      <c r="AF938" s="2" t="s">
        <v>3070</v>
      </c>
      <c r="AG938" s="2" t="s">
        <v>3070</v>
      </c>
    </row>
    <row r="939" spans="1:33" s="2" customFormat="1" x14ac:dyDescent="0.25">
      <c r="A939" s="2">
        <v>338127</v>
      </c>
      <c r="B939" s="2" t="s">
        <v>1756</v>
      </c>
      <c r="C939" s="2" t="s">
        <v>313</v>
      </c>
      <c r="D939" s="2" t="s">
        <v>1757</v>
      </c>
      <c r="E939" s="2" t="s">
        <v>78</v>
      </c>
      <c r="F939" s="2">
        <v>32167</v>
      </c>
      <c r="G939" s="2" t="s">
        <v>28</v>
      </c>
      <c r="H939" s="2" t="s">
        <v>17</v>
      </c>
      <c r="I939" s="2" t="s">
        <v>109</v>
      </c>
      <c r="J939" s="2" t="s">
        <v>1044</v>
      </c>
      <c r="L939" s="2" t="s">
        <v>28</v>
      </c>
      <c r="AE939" s="2" t="s">
        <v>3070</v>
      </c>
      <c r="AF939" s="2" t="s">
        <v>3070</v>
      </c>
      <c r="AG939" s="2" t="s">
        <v>3070</v>
      </c>
    </row>
    <row r="940" spans="1:33" s="2" customFormat="1" x14ac:dyDescent="0.25">
      <c r="A940" s="2">
        <v>338130</v>
      </c>
      <c r="B940" s="2" t="s">
        <v>1758</v>
      </c>
      <c r="C940" s="2" t="s">
        <v>210</v>
      </c>
      <c r="D940" s="2" t="s">
        <v>950</v>
      </c>
      <c r="E940" s="2" t="s">
        <v>78</v>
      </c>
      <c r="F940" s="2">
        <v>34335</v>
      </c>
      <c r="G940" s="2" t="s">
        <v>415</v>
      </c>
      <c r="H940" s="2" t="s">
        <v>17</v>
      </c>
      <c r="I940" s="2" t="s">
        <v>109</v>
      </c>
      <c r="AC940" s="2" t="s">
        <v>3070</v>
      </c>
      <c r="AD940" s="2" t="s">
        <v>3070</v>
      </c>
      <c r="AE940" s="2" t="s">
        <v>3070</v>
      </c>
      <c r="AF940" s="2" t="s">
        <v>3070</v>
      </c>
      <c r="AG940" s="2" t="s">
        <v>3070</v>
      </c>
    </row>
    <row r="941" spans="1:33" s="2" customFormat="1" x14ac:dyDescent="0.25">
      <c r="A941" s="2">
        <v>338139</v>
      </c>
      <c r="B941" s="2" t="s">
        <v>2112</v>
      </c>
      <c r="C941" s="2" t="s">
        <v>427</v>
      </c>
      <c r="D941" s="2" t="s">
        <v>560</v>
      </c>
      <c r="E941" s="2" t="s">
        <v>78</v>
      </c>
      <c r="H941" s="2" t="s">
        <v>17</v>
      </c>
      <c r="I941" s="2" t="s">
        <v>109</v>
      </c>
      <c r="AB941" s="2" t="s">
        <v>3070</v>
      </c>
      <c r="AC941" s="2" t="s">
        <v>3070</v>
      </c>
      <c r="AD941" s="2" t="s">
        <v>3070</v>
      </c>
      <c r="AE941" s="2" t="s">
        <v>3070</v>
      </c>
      <c r="AF941" s="2" t="s">
        <v>3070</v>
      </c>
      <c r="AG941" s="2" t="s">
        <v>3070</v>
      </c>
    </row>
    <row r="942" spans="1:33" s="2" customFormat="1" x14ac:dyDescent="0.25">
      <c r="A942" s="2">
        <v>338140</v>
      </c>
      <c r="B942" s="2" t="s">
        <v>2286</v>
      </c>
      <c r="C942" s="2" t="s">
        <v>347</v>
      </c>
      <c r="D942" s="2" t="s">
        <v>2287</v>
      </c>
      <c r="E942" s="2" t="s">
        <v>78</v>
      </c>
      <c r="H942" s="2" t="s">
        <v>17</v>
      </c>
      <c r="I942" s="2" t="s">
        <v>109</v>
      </c>
      <c r="AB942" s="2" t="s">
        <v>3070</v>
      </c>
      <c r="AC942" s="2" t="s">
        <v>3070</v>
      </c>
      <c r="AD942" s="2" t="s">
        <v>3070</v>
      </c>
      <c r="AE942" s="2" t="s">
        <v>3070</v>
      </c>
      <c r="AF942" s="2" t="s">
        <v>3070</v>
      </c>
      <c r="AG942" s="2" t="s">
        <v>3070</v>
      </c>
    </row>
    <row r="943" spans="1:33" s="2" customFormat="1" x14ac:dyDescent="0.25">
      <c r="A943" s="2">
        <v>338141</v>
      </c>
      <c r="B943" s="2" t="s">
        <v>2011</v>
      </c>
      <c r="C943" s="2" t="s">
        <v>390</v>
      </c>
      <c r="D943" s="2" t="s">
        <v>670</v>
      </c>
      <c r="E943" s="2" t="s">
        <v>78</v>
      </c>
      <c r="H943" s="2" t="s">
        <v>17</v>
      </c>
      <c r="I943" s="2" t="s">
        <v>109</v>
      </c>
      <c r="AA943" s="2" t="s">
        <v>3070</v>
      </c>
      <c r="AB943" s="2" t="s">
        <v>3070</v>
      </c>
      <c r="AC943" s="2" t="s">
        <v>3070</v>
      </c>
      <c r="AD943" s="2" t="s">
        <v>3070</v>
      </c>
      <c r="AE943" s="2" t="s">
        <v>3070</v>
      </c>
      <c r="AF943" s="2" t="s">
        <v>3070</v>
      </c>
      <c r="AG943" s="2" t="s">
        <v>3070</v>
      </c>
    </row>
    <row r="944" spans="1:33" s="2" customFormat="1" x14ac:dyDescent="0.25">
      <c r="A944" s="2">
        <v>338144</v>
      </c>
      <c r="B944" s="2" t="s">
        <v>1759</v>
      </c>
      <c r="C944" s="2" t="s">
        <v>1760</v>
      </c>
      <c r="D944" s="2" t="s">
        <v>653</v>
      </c>
      <c r="E944" s="2" t="s">
        <v>78</v>
      </c>
      <c r="H944" s="2" t="s">
        <v>17</v>
      </c>
      <c r="I944" s="2" t="s">
        <v>109</v>
      </c>
      <c r="AA944" s="2" t="s">
        <v>3070</v>
      </c>
      <c r="AB944" s="2" t="s">
        <v>3070</v>
      </c>
      <c r="AC944" s="2" t="s">
        <v>3070</v>
      </c>
      <c r="AD944" s="2" t="s">
        <v>3070</v>
      </c>
      <c r="AE944" s="2" t="s">
        <v>3070</v>
      </c>
      <c r="AF944" s="2" t="s">
        <v>3070</v>
      </c>
      <c r="AG944" s="2" t="s">
        <v>3070</v>
      </c>
    </row>
    <row r="945" spans="1:33" s="2" customFormat="1" x14ac:dyDescent="0.25">
      <c r="A945" s="2">
        <v>338151</v>
      </c>
      <c r="B945" s="2" t="s">
        <v>1761</v>
      </c>
      <c r="C945" s="2" t="s">
        <v>620</v>
      </c>
      <c r="D945" s="2" t="s">
        <v>1762</v>
      </c>
      <c r="E945" s="2" t="s">
        <v>78</v>
      </c>
      <c r="F945" s="2">
        <v>36181</v>
      </c>
      <c r="G945" s="2" t="s">
        <v>19</v>
      </c>
      <c r="H945" s="2" t="s">
        <v>17</v>
      </c>
      <c r="I945" s="2" t="s">
        <v>109</v>
      </c>
      <c r="AB945" s="2" t="s">
        <v>3070</v>
      </c>
      <c r="AC945" s="2" t="s">
        <v>3070</v>
      </c>
      <c r="AD945" s="2" t="s">
        <v>3070</v>
      </c>
      <c r="AE945" s="2" t="s">
        <v>3070</v>
      </c>
      <c r="AF945" s="2" t="s">
        <v>3070</v>
      </c>
      <c r="AG945" s="2" t="s">
        <v>3070</v>
      </c>
    </row>
    <row r="946" spans="1:33" s="2" customFormat="1" x14ac:dyDescent="0.25">
      <c r="A946" s="2">
        <v>338152</v>
      </c>
      <c r="B946" s="2" t="s">
        <v>1961</v>
      </c>
      <c r="C946" s="2" t="s">
        <v>282</v>
      </c>
      <c r="D946" s="2" t="s">
        <v>269</v>
      </c>
      <c r="E946" s="2" t="s">
        <v>78</v>
      </c>
      <c r="H946" s="2" t="s">
        <v>17</v>
      </c>
      <c r="I946" s="2" t="s">
        <v>109</v>
      </c>
      <c r="AB946" s="2" t="s">
        <v>3070</v>
      </c>
      <c r="AC946" s="2" t="s">
        <v>3070</v>
      </c>
      <c r="AD946" s="2" t="s">
        <v>3070</v>
      </c>
      <c r="AE946" s="2" t="s">
        <v>3070</v>
      </c>
      <c r="AF946" s="2" t="s">
        <v>3070</v>
      </c>
      <c r="AG946" s="2" t="s">
        <v>3070</v>
      </c>
    </row>
    <row r="947" spans="1:33" s="2" customFormat="1" x14ac:dyDescent="0.25">
      <c r="A947" s="2">
        <v>338166</v>
      </c>
      <c r="B947" s="2" t="s">
        <v>2361</v>
      </c>
      <c r="C947" s="2" t="s">
        <v>276</v>
      </c>
      <c r="D947" s="2" t="s">
        <v>233</v>
      </c>
      <c r="E947" s="2" t="s">
        <v>78</v>
      </c>
      <c r="F947" s="2">
        <v>34414</v>
      </c>
      <c r="G947" s="2" t="s">
        <v>48</v>
      </c>
      <c r="H947" s="2" t="s">
        <v>17</v>
      </c>
      <c r="I947" s="2" t="s">
        <v>109</v>
      </c>
      <c r="J947" s="2" t="s">
        <v>1044</v>
      </c>
      <c r="L947" s="2" t="s">
        <v>31</v>
      </c>
      <c r="AF947" s="2" t="s">
        <v>3070</v>
      </c>
      <c r="AG947" s="2" t="s">
        <v>3070</v>
      </c>
    </row>
    <row r="948" spans="1:33" s="2" customFormat="1" x14ac:dyDescent="0.25">
      <c r="A948" s="2">
        <v>338168</v>
      </c>
      <c r="B948" s="2" t="s">
        <v>2204</v>
      </c>
      <c r="C948" s="2" t="s">
        <v>531</v>
      </c>
      <c r="D948" s="2" t="s">
        <v>2205</v>
      </c>
      <c r="E948" s="2" t="s">
        <v>78</v>
      </c>
      <c r="F948" s="2">
        <v>31999</v>
      </c>
      <c r="G948" s="2" t="s">
        <v>664</v>
      </c>
      <c r="H948" s="2" t="s">
        <v>17</v>
      </c>
      <c r="I948" s="2" t="s">
        <v>109</v>
      </c>
      <c r="AB948" s="2" t="s">
        <v>3070</v>
      </c>
      <c r="AC948" s="2" t="s">
        <v>3070</v>
      </c>
      <c r="AD948" s="2" t="s">
        <v>3070</v>
      </c>
      <c r="AE948" s="2" t="s">
        <v>3070</v>
      </c>
      <c r="AF948" s="2" t="s">
        <v>3070</v>
      </c>
      <c r="AG948" s="2" t="s">
        <v>3070</v>
      </c>
    </row>
    <row r="949" spans="1:33" s="2" customFormat="1" x14ac:dyDescent="0.25">
      <c r="A949" s="2">
        <v>338169</v>
      </c>
      <c r="B949" s="2" t="s">
        <v>2293</v>
      </c>
      <c r="C949" s="2" t="s">
        <v>482</v>
      </c>
      <c r="D949" s="2" t="s">
        <v>623</v>
      </c>
      <c r="E949" s="2" t="s">
        <v>78</v>
      </c>
      <c r="H949" s="2" t="s">
        <v>17</v>
      </c>
      <c r="I949" s="2" t="s">
        <v>109</v>
      </c>
      <c r="AA949" s="2" t="s">
        <v>3070</v>
      </c>
      <c r="AB949" s="2" t="s">
        <v>3070</v>
      </c>
      <c r="AC949" s="2" t="s">
        <v>3070</v>
      </c>
      <c r="AD949" s="2" t="s">
        <v>3070</v>
      </c>
      <c r="AE949" s="2" t="s">
        <v>3070</v>
      </c>
      <c r="AF949" s="2" t="s">
        <v>3070</v>
      </c>
      <c r="AG949" s="2" t="s">
        <v>3070</v>
      </c>
    </row>
    <row r="950" spans="1:33" s="2" customFormat="1" x14ac:dyDescent="0.25">
      <c r="A950" s="2">
        <v>338170</v>
      </c>
      <c r="B950" s="2" t="s">
        <v>1763</v>
      </c>
      <c r="C950" s="2" t="s">
        <v>230</v>
      </c>
      <c r="D950" s="2" t="s">
        <v>222</v>
      </c>
      <c r="E950" s="2" t="s">
        <v>78</v>
      </c>
      <c r="H950" s="2" t="s">
        <v>17</v>
      </c>
      <c r="I950" s="2" t="s">
        <v>109</v>
      </c>
      <c r="AA950" s="2" t="s">
        <v>3070</v>
      </c>
      <c r="AB950" s="2" t="s">
        <v>3070</v>
      </c>
      <c r="AC950" s="2" t="s">
        <v>3070</v>
      </c>
      <c r="AD950" s="2" t="s">
        <v>3070</v>
      </c>
      <c r="AE950" s="2" t="s">
        <v>3070</v>
      </c>
      <c r="AF950" s="2" t="s">
        <v>3070</v>
      </c>
      <c r="AG950" s="2" t="s">
        <v>3070</v>
      </c>
    </row>
    <row r="951" spans="1:33" s="2" customFormat="1" x14ac:dyDescent="0.25">
      <c r="A951" s="2">
        <v>338172</v>
      </c>
      <c r="B951" s="2" t="s">
        <v>1998</v>
      </c>
      <c r="C951" s="2" t="s">
        <v>1999</v>
      </c>
      <c r="D951" s="2" t="s">
        <v>1416</v>
      </c>
      <c r="E951" s="2" t="s">
        <v>77</v>
      </c>
      <c r="H951" s="2" t="s">
        <v>17</v>
      </c>
      <c r="I951" s="2" t="s">
        <v>109</v>
      </c>
      <c r="AA951" s="2" t="s">
        <v>3070</v>
      </c>
      <c r="AB951" s="2" t="s">
        <v>3070</v>
      </c>
      <c r="AC951" s="2" t="s">
        <v>3070</v>
      </c>
      <c r="AD951" s="2" t="s">
        <v>3070</v>
      </c>
      <c r="AE951" s="2" t="s">
        <v>3070</v>
      </c>
      <c r="AF951" s="2" t="s">
        <v>3070</v>
      </c>
      <c r="AG951" s="2" t="s">
        <v>3070</v>
      </c>
    </row>
    <row r="952" spans="1:33" s="2" customFormat="1" x14ac:dyDescent="0.25">
      <c r="A952" s="2">
        <v>338175</v>
      </c>
      <c r="B952" s="2" t="s">
        <v>1764</v>
      </c>
      <c r="C952" s="2" t="s">
        <v>325</v>
      </c>
      <c r="D952" s="2" t="s">
        <v>687</v>
      </c>
      <c r="E952" s="2" t="s">
        <v>77</v>
      </c>
      <c r="H952" s="2" t="s">
        <v>17</v>
      </c>
      <c r="I952" s="2" t="s">
        <v>109</v>
      </c>
      <c r="AA952" s="2" t="s">
        <v>3070</v>
      </c>
      <c r="AB952" s="2" t="s">
        <v>3070</v>
      </c>
      <c r="AC952" s="2" t="s">
        <v>3070</v>
      </c>
      <c r="AD952" s="2" t="s">
        <v>3070</v>
      </c>
      <c r="AE952" s="2" t="s">
        <v>3070</v>
      </c>
      <c r="AF952" s="2" t="s">
        <v>3070</v>
      </c>
      <c r="AG952" s="2" t="s">
        <v>3070</v>
      </c>
    </row>
    <row r="953" spans="1:33" s="2" customFormat="1" x14ac:dyDescent="0.25">
      <c r="A953" s="2">
        <v>338176</v>
      </c>
      <c r="B953" s="2" t="s">
        <v>2000</v>
      </c>
      <c r="C953" s="2" t="s">
        <v>230</v>
      </c>
      <c r="D953" s="2" t="s">
        <v>1744</v>
      </c>
      <c r="E953" s="2" t="s">
        <v>77</v>
      </c>
      <c r="H953" s="2" t="s">
        <v>17</v>
      </c>
      <c r="I953" s="2" t="s">
        <v>109</v>
      </c>
      <c r="AA953" s="2" t="s">
        <v>3070</v>
      </c>
      <c r="AB953" s="2" t="s">
        <v>3070</v>
      </c>
      <c r="AC953" s="2" t="s">
        <v>3070</v>
      </c>
      <c r="AD953" s="2" t="s">
        <v>3070</v>
      </c>
      <c r="AE953" s="2" t="s">
        <v>3070</v>
      </c>
      <c r="AF953" s="2" t="s">
        <v>3070</v>
      </c>
      <c r="AG953" s="2" t="s">
        <v>3070</v>
      </c>
    </row>
    <row r="954" spans="1:33" s="2" customFormat="1" x14ac:dyDescent="0.25">
      <c r="A954" s="2">
        <v>338179</v>
      </c>
      <c r="B954" s="2" t="s">
        <v>1765</v>
      </c>
      <c r="C954" s="2" t="s">
        <v>424</v>
      </c>
      <c r="D954" s="2" t="s">
        <v>1153</v>
      </c>
      <c r="E954" s="2" t="s">
        <v>77</v>
      </c>
      <c r="H954" s="2" t="s">
        <v>17</v>
      </c>
      <c r="I954" s="2" t="s">
        <v>109</v>
      </c>
      <c r="AA954" s="2" t="s">
        <v>3070</v>
      </c>
      <c r="AB954" s="2" t="s">
        <v>3070</v>
      </c>
      <c r="AC954" s="2" t="s">
        <v>3070</v>
      </c>
      <c r="AD954" s="2" t="s">
        <v>3070</v>
      </c>
      <c r="AE954" s="2" t="s">
        <v>3070</v>
      </c>
      <c r="AF954" s="2" t="s">
        <v>3070</v>
      </c>
      <c r="AG954" s="2" t="s">
        <v>3070</v>
      </c>
    </row>
    <row r="955" spans="1:33" s="2" customFormat="1" x14ac:dyDescent="0.25">
      <c r="A955" s="2">
        <v>338180</v>
      </c>
      <c r="B955" s="2" t="s">
        <v>2397</v>
      </c>
      <c r="C955" s="2" t="s">
        <v>2282</v>
      </c>
      <c r="D955" s="2" t="s">
        <v>233</v>
      </c>
      <c r="E955" s="2" t="s">
        <v>78</v>
      </c>
      <c r="F955" s="2">
        <v>34700</v>
      </c>
      <c r="G955" s="2" t="s">
        <v>2398</v>
      </c>
      <c r="H955" s="2" t="s">
        <v>17</v>
      </c>
      <c r="I955" s="2" t="s">
        <v>109</v>
      </c>
      <c r="J955" s="2" t="s">
        <v>1044</v>
      </c>
      <c r="L955" s="2" t="s">
        <v>56</v>
      </c>
    </row>
    <row r="956" spans="1:33" s="2" customFormat="1" x14ac:dyDescent="0.25">
      <c r="A956" s="2">
        <v>338181</v>
      </c>
      <c r="B956" s="2" t="s">
        <v>2415</v>
      </c>
      <c r="C956" s="2" t="s">
        <v>210</v>
      </c>
      <c r="D956" s="2" t="s">
        <v>1101</v>
      </c>
      <c r="E956" s="2" t="s">
        <v>78</v>
      </c>
      <c r="F956" s="2">
        <v>32897</v>
      </c>
      <c r="G956" s="2" t="s">
        <v>2416</v>
      </c>
      <c r="H956" s="2" t="s">
        <v>17</v>
      </c>
      <c r="I956" s="2" t="s">
        <v>109</v>
      </c>
      <c r="AD956" s="2" t="s">
        <v>3070</v>
      </c>
      <c r="AE956" s="2" t="s">
        <v>3070</v>
      </c>
      <c r="AF956" s="2" t="s">
        <v>3070</v>
      </c>
      <c r="AG956" s="2" t="s">
        <v>3070</v>
      </c>
    </row>
    <row r="957" spans="1:33" s="2" customFormat="1" x14ac:dyDescent="0.25">
      <c r="A957" s="2">
        <v>338182</v>
      </c>
      <c r="B957" s="2" t="s">
        <v>2221</v>
      </c>
      <c r="C957" s="2" t="s">
        <v>1042</v>
      </c>
      <c r="D957" s="2" t="s">
        <v>775</v>
      </c>
      <c r="E957" s="2" t="s">
        <v>78</v>
      </c>
      <c r="F957" s="2">
        <v>35065</v>
      </c>
      <c r="G957" s="2" t="s">
        <v>832</v>
      </c>
      <c r="H957" s="2" t="s">
        <v>17</v>
      </c>
      <c r="I957" s="2" t="s">
        <v>109</v>
      </c>
      <c r="AC957" s="2" t="s">
        <v>3070</v>
      </c>
      <c r="AD957" s="2" t="s">
        <v>3070</v>
      </c>
      <c r="AE957" s="2" t="s">
        <v>3070</v>
      </c>
      <c r="AF957" s="2" t="s">
        <v>3070</v>
      </c>
      <c r="AG957" s="2" t="s">
        <v>3070</v>
      </c>
    </row>
    <row r="958" spans="1:33" s="2" customFormat="1" x14ac:dyDescent="0.25">
      <c r="A958" s="2">
        <v>338185</v>
      </c>
      <c r="B958" s="2" t="s">
        <v>1766</v>
      </c>
      <c r="C958" s="2" t="s">
        <v>311</v>
      </c>
      <c r="D958" s="2" t="s">
        <v>393</v>
      </c>
      <c r="E958" s="2" t="s">
        <v>78</v>
      </c>
      <c r="F958" s="2">
        <v>31838</v>
      </c>
      <c r="G958" s="2" t="s">
        <v>19</v>
      </c>
      <c r="H958" s="2" t="s">
        <v>17</v>
      </c>
      <c r="I958" s="2" t="s">
        <v>109</v>
      </c>
      <c r="AB958" s="2" t="s">
        <v>3070</v>
      </c>
      <c r="AC958" s="2" t="s">
        <v>3070</v>
      </c>
      <c r="AD958" s="2" t="s">
        <v>3070</v>
      </c>
      <c r="AE958" s="2" t="s">
        <v>3070</v>
      </c>
      <c r="AF958" s="2" t="s">
        <v>3070</v>
      </c>
      <c r="AG958" s="2" t="s">
        <v>3070</v>
      </c>
    </row>
    <row r="959" spans="1:33" s="2" customFormat="1" x14ac:dyDescent="0.25">
      <c r="A959" s="2">
        <v>338188</v>
      </c>
      <c r="B959" s="2" t="s">
        <v>2359</v>
      </c>
      <c r="C959" s="2" t="s">
        <v>210</v>
      </c>
      <c r="D959" s="2" t="s">
        <v>1069</v>
      </c>
      <c r="E959" s="2" t="s">
        <v>78</v>
      </c>
      <c r="F959" s="2">
        <v>33239</v>
      </c>
      <c r="H959" s="2" t="s">
        <v>17</v>
      </c>
      <c r="I959" s="2" t="s">
        <v>109</v>
      </c>
      <c r="AC959" s="2" t="s">
        <v>3070</v>
      </c>
      <c r="AD959" s="2" t="s">
        <v>3070</v>
      </c>
      <c r="AE959" s="2" t="s">
        <v>3070</v>
      </c>
      <c r="AF959" s="2" t="s">
        <v>3070</v>
      </c>
      <c r="AG959" s="2" t="s">
        <v>3070</v>
      </c>
    </row>
    <row r="960" spans="1:33" s="2" customFormat="1" x14ac:dyDescent="0.25">
      <c r="A960" s="2">
        <v>338190</v>
      </c>
      <c r="B960" s="2" t="s">
        <v>2113</v>
      </c>
      <c r="C960" s="2" t="s">
        <v>1042</v>
      </c>
      <c r="D960" s="2" t="s">
        <v>775</v>
      </c>
      <c r="E960" s="2" t="s">
        <v>77</v>
      </c>
      <c r="H960" s="2" t="s">
        <v>17</v>
      </c>
      <c r="I960" s="2" t="s">
        <v>109</v>
      </c>
      <c r="AA960" s="2" t="s">
        <v>3070</v>
      </c>
      <c r="AB960" s="2" t="s">
        <v>3070</v>
      </c>
      <c r="AC960" s="2" t="s">
        <v>3070</v>
      </c>
      <c r="AD960" s="2" t="s">
        <v>3070</v>
      </c>
      <c r="AE960" s="2" t="s">
        <v>3070</v>
      </c>
      <c r="AF960" s="2" t="s">
        <v>3070</v>
      </c>
      <c r="AG960" s="2" t="s">
        <v>3070</v>
      </c>
    </row>
    <row r="961" spans="1:33" s="2" customFormat="1" x14ac:dyDescent="0.25">
      <c r="A961" s="2">
        <v>338192</v>
      </c>
      <c r="B961" s="2" t="s">
        <v>1767</v>
      </c>
      <c r="C961" s="2" t="s">
        <v>219</v>
      </c>
      <c r="D961" s="2" t="s">
        <v>242</v>
      </c>
      <c r="E961" s="2" t="s">
        <v>77</v>
      </c>
      <c r="H961" s="2" t="s">
        <v>17</v>
      </c>
      <c r="I961" s="2" t="s">
        <v>109</v>
      </c>
      <c r="AA961" s="2" t="s">
        <v>3070</v>
      </c>
      <c r="AB961" s="2" t="s">
        <v>3070</v>
      </c>
      <c r="AC961" s="2" t="s">
        <v>3070</v>
      </c>
      <c r="AD961" s="2" t="s">
        <v>3070</v>
      </c>
      <c r="AE961" s="2" t="s">
        <v>3070</v>
      </c>
      <c r="AF961" s="2" t="s">
        <v>3070</v>
      </c>
      <c r="AG961" s="2" t="s">
        <v>3070</v>
      </c>
    </row>
    <row r="962" spans="1:33" s="2" customFormat="1" x14ac:dyDescent="0.25">
      <c r="A962" s="2">
        <v>338194</v>
      </c>
      <c r="B962" s="2" t="s">
        <v>1962</v>
      </c>
      <c r="C962" s="2" t="s">
        <v>1963</v>
      </c>
      <c r="D962" s="2" t="s">
        <v>1782</v>
      </c>
      <c r="E962" s="2" t="s">
        <v>78</v>
      </c>
      <c r="F962" s="2">
        <v>34340</v>
      </c>
      <c r="G962" s="2" t="s">
        <v>212</v>
      </c>
      <c r="H962" s="2" t="s">
        <v>17</v>
      </c>
      <c r="I962" s="2" t="s">
        <v>109</v>
      </c>
      <c r="AC962" s="2" t="s">
        <v>3070</v>
      </c>
      <c r="AD962" s="2" t="s">
        <v>3070</v>
      </c>
      <c r="AE962" s="2" t="s">
        <v>3070</v>
      </c>
      <c r="AF962" s="2" t="s">
        <v>3070</v>
      </c>
      <c r="AG962" s="2" t="s">
        <v>3070</v>
      </c>
    </row>
    <row r="963" spans="1:33" s="2" customFormat="1" x14ac:dyDescent="0.25">
      <c r="A963" s="2">
        <v>338199</v>
      </c>
      <c r="B963" s="2" t="s">
        <v>1768</v>
      </c>
      <c r="C963" s="2" t="s">
        <v>390</v>
      </c>
      <c r="D963" s="2" t="s">
        <v>385</v>
      </c>
      <c r="E963" s="2" t="s">
        <v>77</v>
      </c>
      <c r="H963" s="2" t="s">
        <v>17</v>
      </c>
      <c r="I963" s="2" t="s">
        <v>109</v>
      </c>
      <c r="AA963" s="2" t="s">
        <v>3070</v>
      </c>
      <c r="AB963" s="2" t="s">
        <v>3070</v>
      </c>
      <c r="AC963" s="2" t="s">
        <v>3070</v>
      </c>
      <c r="AD963" s="2" t="s">
        <v>3070</v>
      </c>
      <c r="AE963" s="2" t="s">
        <v>3070</v>
      </c>
      <c r="AF963" s="2" t="s">
        <v>3070</v>
      </c>
      <c r="AG963" s="2" t="s">
        <v>3070</v>
      </c>
    </row>
    <row r="964" spans="1:33" s="2" customFormat="1" x14ac:dyDescent="0.25">
      <c r="A964" s="2">
        <v>338200</v>
      </c>
      <c r="B964" s="2" t="s">
        <v>1769</v>
      </c>
      <c r="C964" s="2" t="s">
        <v>213</v>
      </c>
      <c r="D964" s="2" t="s">
        <v>445</v>
      </c>
      <c r="E964" s="2" t="s">
        <v>77</v>
      </c>
      <c r="H964" s="2" t="s">
        <v>17</v>
      </c>
      <c r="I964" s="2" t="s">
        <v>109</v>
      </c>
      <c r="AA964" s="2" t="s">
        <v>3070</v>
      </c>
      <c r="AB964" s="2" t="s">
        <v>3070</v>
      </c>
      <c r="AC964" s="2" t="s">
        <v>3070</v>
      </c>
      <c r="AD964" s="2" t="s">
        <v>3070</v>
      </c>
      <c r="AE964" s="2" t="s">
        <v>3070</v>
      </c>
      <c r="AF964" s="2" t="s">
        <v>3070</v>
      </c>
      <c r="AG964" s="2" t="s">
        <v>3070</v>
      </c>
    </row>
    <row r="965" spans="1:33" s="2" customFormat="1" x14ac:dyDescent="0.25">
      <c r="A965" s="2">
        <v>338202</v>
      </c>
      <c r="B965" s="2" t="s">
        <v>2215</v>
      </c>
      <c r="C965" s="2" t="s">
        <v>524</v>
      </c>
      <c r="D965" s="2" t="s">
        <v>222</v>
      </c>
      <c r="E965" s="2" t="s">
        <v>77</v>
      </c>
      <c r="H965" s="2" t="s">
        <v>17</v>
      </c>
      <c r="I965" s="2" t="s">
        <v>109</v>
      </c>
      <c r="AA965" s="2" t="s">
        <v>3070</v>
      </c>
      <c r="AB965" s="2" t="s">
        <v>3070</v>
      </c>
      <c r="AC965" s="2" t="s">
        <v>3070</v>
      </c>
      <c r="AD965" s="2" t="s">
        <v>3070</v>
      </c>
      <c r="AE965" s="2" t="s">
        <v>3070</v>
      </c>
      <c r="AF965" s="2" t="s">
        <v>3070</v>
      </c>
      <c r="AG965" s="2" t="s">
        <v>3070</v>
      </c>
    </row>
    <row r="966" spans="1:33" s="2" customFormat="1" x14ac:dyDescent="0.25">
      <c r="A966" s="2">
        <v>338204</v>
      </c>
      <c r="B966" s="2" t="s">
        <v>1964</v>
      </c>
      <c r="C966" s="2" t="s">
        <v>959</v>
      </c>
      <c r="D966" s="2" t="s">
        <v>738</v>
      </c>
      <c r="E966" s="2" t="s">
        <v>77</v>
      </c>
      <c r="H966" s="2" t="s">
        <v>17</v>
      </c>
      <c r="I966" s="2" t="s">
        <v>109</v>
      </c>
      <c r="AA966" s="2" t="s">
        <v>3070</v>
      </c>
      <c r="AB966" s="2" t="s">
        <v>3070</v>
      </c>
      <c r="AC966" s="2" t="s">
        <v>3070</v>
      </c>
      <c r="AD966" s="2" t="s">
        <v>3070</v>
      </c>
      <c r="AE966" s="2" t="s">
        <v>3070</v>
      </c>
      <c r="AF966" s="2" t="s">
        <v>3070</v>
      </c>
      <c r="AG966" s="2" t="s">
        <v>3070</v>
      </c>
    </row>
    <row r="967" spans="1:33" s="2" customFormat="1" x14ac:dyDescent="0.25">
      <c r="A967" s="2">
        <v>338205</v>
      </c>
      <c r="B967" s="2" t="s">
        <v>1770</v>
      </c>
      <c r="C967" s="2" t="s">
        <v>321</v>
      </c>
      <c r="D967" s="2" t="s">
        <v>718</v>
      </c>
      <c r="E967" s="2" t="s">
        <v>77</v>
      </c>
      <c r="H967" s="2" t="s">
        <v>17</v>
      </c>
      <c r="I967" s="2" t="s">
        <v>109</v>
      </c>
      <c r="AA967" s="2" t="s">
        <v>3070</v>
      </c>
      <c r="AB967" s="2" t="s">
        <v>3070</v>
      </c>
      <c r="AC967" s="2" t="s">
        <v>3070</v>
      </c>
      <c r="AD967" s="2" t="s">
        <v>3070</v>
      </c>
      <c r="AE967" s="2" t="s">
        <v>3070</v>
      </c>
      <c r="AF967" s="2" t="s">
        <v>3070</v>
      </c>
      <c r="AG967" s="2" t="s">
        <v>3070</v>
      </c>
    </row>
    <row r="968" spans="1:33" s="2" customFormat="1" x14ac:dyDescent="0.25">
      <c r="A968" s="2">
        <v>338206</v>
      </c>
      <c r="B968" s="2" t="s">
        <v>2231</v>
      </c>
      <c r="C968" s="2" t="s">
        <v>230</v>
      </c>
      <c r="D968" s="2" t="s">
        <v>674</v>
      </c>
      <c r="E968" s="2" t="s">
        <v>77</v>
      </c>
      <c r="H968" s="2" t="s">
        <v>17</v>
      </c>
      <c r="I968" s="2" t="s">
        <v>109</v>
      </c>
      <c r="AB968" s="2" t="s">
        <v>3070</v>
      </c>
      <c r="AC968" s="2" t="s">
        <v>3070</v>
      </c>
      <c r="AD968" s="2" t="s">
        <v>3070</v>
      </c>
      <c r="AE968" s="2" t="s">
        <v>3070</v>
      </c>
      <c r="AF968" s="2" t="s">
        <v>3070</v>
      </c>
      <c r="AG968" s="2" t="s">
        <v>3070</v>
      </c>
    </row>
    <row r="969" spans="1:33" s="2" customFormat="1" x14ac:dyDescent="0.25">
      <c r="A969" s="2">
        <v>338207</v>
      </c>
      <c r="B969" s="2" t="s">
        <v>2012</v>
      </c>
      <c r="C969" s="2" t="s">
        <v>253</v>
      </c>
      <c r="D969" s="2" t="s">
        <v>799</v>
      </c>
      <c r="E969" s="2" t="s">
        <v>77</v>
      </c>
      <c r="H969" s="2" t="s">
        <v>17</v>
      </c>
      <c r="I969" s="2" t="s">
        <v>109</v>
      </c>
      <c r="AA969" s="2" t="s">
        <v>3070</v>
      </c>
      <c r="AB969" s="2" t="s">
        <v>3070</v>
      </c>
      <c r="AC969" s="2" t="s">
        <v>3070</v>
      </c>
      <c r="AD969" s="2" t="s">
        <v>3070</v>
      </c>
      <c r="AE969" s="2" t="s">
        <v>3070</v>
      </c>
      <c r="AF969" s="2" t="s">
        <v>3070</v>
      </c>
      <c r="AG969" s="2" t="s">
        <v>3070</v>
      </c>
    </row>
    <row r="970" spans="1:33" s="2" customFormat="1" x14ac:dyDescent="0.25">
      <c r="A970" s="2">
        <v>338209</v>
      </c>
      <c r="B970" s="2" t="s">
        <v>2216</v>
      </c>
      <c r="C970" s="2" t="s">
        <v>921</v>
      </c>
      <c r="D970" s="2" t="s">
        <v>498</v>
      </c>
      <c r="E970" s="2" t="s">
        <v>77</v>
      </c>
      <c r="H970" s="2" t="s">
        <v>17</v>
      </c>
      <c r="I970" s="2" t="s">
        <v>109</v>
      </c>
      <c r="AB970" s="2" t="s">
        <v>3070</v>
      </c>
      <c r="AC970" s="2" t="s">
        <v>3070</v>
      </c>
      <c r="AD970" s="2" t="s">
        <v>3070</v>
      </c>
      <c r="AE970" s="2" t="s">
        <v>3070</v>
      </c>
      <c r="AF970" s="2" t="s">
        <v>3070</v>
      </c>
      <c r="AG970" s="2" t="s">
        <v>3070</v>
      </c>
    </row>
    <row r="971" spans="1:33" s="2" customFormat="1" x14ac:dyDescent="0.25">
      <c r="A971" s="2">
        <v>338211</v>
      </c>
      <c r="B971" s="2" t="s">
        <v>1771</v>
      </c>
      <c r="C971" s="2" t="s">
        <v>959</v>
      </c>
      <c r="D971" s="2" t="s">
        <v>1772</v>
      </c>
      <c r="E971" s="2" t="s">
        <v>77</v>
      </c>
      <c r="H971" s="2" t="s">
        <v>17</v>
      </c>
      <c r="I971" s="2" t="s">
        <v>109</v>
      </c>
      <c r="AD971" s="2" t="s">
        <v>3070</v>
      </c>
      <c r="AE971" s="2" t="s">
        <v>3070</v>
      </c>
      <c r="AF971" s="2" t="s">
        <v>3070</v>
      </c>
      <c r="AG971" s="2" t="s">
        <v>3070</v>
      </c>
    </row>
    <row r="972" spans="1:33" s="2" customFormat="1" x14ac:dyDescent="0.25">
      <c r="A972" s="2">
        <v>338215</v>
      </c>
      <c r="B972" s="2" t="s">
        <v>1773</v>
      </c>
      <c r="C972" s="2" t="s">
        <v>325</v>
      </c>
      <c r="D972" s="2" t="s">
        <v>368</v>
      </c>
      <c r="E972" s="2" t="s">
        <v>77</v>
      </c>
      <c r="H972" s="2" t="s">
        <v>17</v>
      </c>
      <c r="I972" s="2" t="s">
        <v>109</v>
      </c>
      <c r="AA972" s="2" t="s">
        <v>3070</v>
      </c>
      <c r="AB972" s="2" t="s">
        <v>3070</v>
      </c>
      <c r="AC972" s="2" t="s">
        <v>3070</v>
      </c>
      <c r="AD972" s="2" t="s">
        <v>3070</v>
      </c>
      <c r="AE972" s="2" t="s">
        <v>3070</v>
      </c>
      <c r="AF972" s="2" t="s">
        <v>3070</v>
      </c>
      <c r="AG972" s="2" t="s">
        <v>3070</v>
      </c>
    </row>
    <row r="973" spans="1:33" s="2" customFormat="1" x14ac:dyDescent="0.25">
      <c r="A973" s="2">
        <v>338216</v>
      </c>
      <c r="B973" s="2" t="s">
        <v>1774</v>
      </c>
      <c r="C973" s="2" t="s">
        <v>246</v>
      </c>
      <c r="D973" s="2" t="s">
        <v>399</v>
      </c>
      <c r="E973" s="2" t="s">
        <v>77</v>
      </c>
      <c r="H973" s="2" t="s">
        <v>17</v>
      </c>
      <c r="I973" s="2" t="s">
        <v>109</v>
      </c>
      <c r="AA973" s="2" t="s">
        <v>3070</v>
      </c>
      <c r="AB973" s="2" t="s">
        <v>3070</v>
      </c>
      <c r="AC973" s="2" t="s">
        <v>3070</v>
      </c>
      <c r="AD973" s="2" t="s">
        <v>3070</v>
      </c>
      <c r="AE973" s="2" t="s">
        <v>3070</v>
      </c>
      <c r="AF973" s="2" t="s">
        <v>3070</v>
      </c>
      <c r="AG973" s="2" t="s">
        <v>3070</v>
      </c>
    </row>
    <row r="974" spans="1:33" s="2" customFormat="1" x14ac:dyDescent="0.25">
      <c r="A974" s="2">
        <v>338217</v>
      </c>
      <c r="B974" s="2" t="s">
        <v>1775</v>
      </c>
      <c r="C974" s="2" t="s">
        <v>542</v>
      </c>
      <c r="D974" s="2" t="s">
        <v>408</v>
      </c>
      <c r="E974" s="2" t="s">
        <v>77</v>
      </c>
      <c r="H974" s="2" t="s">
        <v>17</v>
      </c>
      <c r="I974" s="2" t="s">
        <v>109</v>
      </c>
      <c r="AA974" s="2" t="s">
        <v>3070</v>
      </c>
      <c r="AB974" s="2" t="s">
        <v>3070</v>
      </c>
      <c r="AC974" s="2" t="s">
        <v>3070</v>
      </c>
      <c r="AD974" s="2" t="s">
        <v>3070</v>
      </c>
      <c r="AE974" s="2" t="s">
        <v>3070</v>
      </c>
      <c r="AF974" s="2" t="s">
        <v>3070</v>
      </c>
      <c r="AG974" s="2" t="s">
        <v>3070</v>
      </c>
    </row>
    <row r="975" spans="1:33" s="2" customFormat="1" x14ac:dyDescent="0.25">
      <c r="A975" s="2">
        <v>338231</v>
      </c>
      <c r="B975" s="2" t="s">
        <v>2337</v>
      </c>
      <c r="C975" s="2" t="s">
        <v>294</v>
      </c>
      <c r="D975" s="2" t="s">
        <v>669</v>
      </c>
      <c r="E975" s="2" t="s">
        <v>77</v>
      </c>
      <c r="F975" s="2">
        <v>33849</v>
      </c>
      <c r="G975" s="2" t="s">
        <v>19</v>
      </c>
      <c r="H975" s="2" t="s">
        <v>17</v>
      </c>
      <c r="I975" s="2" t="s">
        <v>109</v>
      </c>
      <c r="AC975" s="2" t="s">
        <v>3070</v>
      </c>
      <c r="AD975" s="2" t="s">
        <v>3070</v>
      </c>
      <c r="AE975" s="2" t="s">
        <v>3070</v>
      </c>
      <c r="AF975" s="2" t="s">
        <v>3070</v>
      </c>
      <c r="AG975" s="2" t="s">
        <v>3070</v>
      </c>
    </row>
    <row r="976" spans="1:33" s="2" customFormat="1" x14ac:dyDescent="0.25">
      <c r="A976" s="2">
        <v>338232</v>
      </c>
      <c r="B976" s="2" t="s">
        <v>1776</v>
      </c>
      <c r="C976" s="2" t="s">
        <v>1777</v>
      </c>
      <c r="D976" s="2" t="s">
        <v>1778</v>
      </c>
      <c r="E976" s="2" t="s">
        <v>77</v>
      </c>
      <c r="H976" s="2" t="s">
        <v>17</v>
      </c>
      <c r="I976" s="2" t="s">
        <v>109</v>
      </c>
      <c r="AA976" s="2" t="s">
        <v>3070</v>
      </c>
      <c r="AB976" s="2" t="s">
        <v>3070</v>
      </c>
      <c r="AC976" s="2" t="s">
        <v>3070</v>
      </c>
      <c r="AD976" s="2" t="s">
        <v>3070</v>
      </c>
      <c r="AE976" s="2" t="s">
        <v>3070</v>
      </c>
      <c r="AF976" s="2" t="s">
        <v>3070</v>
      </c>
      <c r="AG976" s="2" t="s">
        <v>3070</v>
      </c>
    </row>
    <row r="977" spans="1:34" s="2" customFormat="1" x14ac:dyDescent="0.25">
      <c r="A977" s="2">
        <v>338236</v>
      </c>
      <c r="B977" s="2" t="s">
        <v>2395</v>
      </c>
      <c r="C977" s="2" t="s">
        <v>230</v>
      </c>
      <c r="D977" s="2" t="s">
        <v>2396</v>
      </c>
      <c r="E977" s="2" t="s">
        <v>77</v>
      </c>
      <c r="H977" s="2" t="s">
        <v>17</v>
      </c>
      <c r="I977" s="2" t="s">
        <v>109</v>
      </c>
      <c r="AA977" s="2" t="s">
        <v>3070</v>
      </c>
      <c r="AB977" s="2" t="s">
        <v>3070</v>
      </c>
      <c r="AC977" s="2" t="s">
        <v>3070</v>
      </c>
      <c r="AD977" s="2" t="s">
        <v>3070</v>
      </c>
      <c r="AE977" s="2" t="s">
        <v>3070</v>
      </c>
      <c r="AF977" s="2" t="s">
        <v>3070</v>
      </c>
      <c r="AG977" s="2" t="s">
        <v>3070</v>
      </c>
    </row>
    <row r="978" spans="1:34" s="2" customFormat="1" x14ac:dyDescent="0.25">
      <c r="A978" s="2">
        <v>338245</v>
      </c>
      <c r="B978" s="2" t="s">
        <v>2412</v>
      </c>
      <c r="C978" s="2" t="s">
        <v>2413</v>
      </c>
      <c r="D978" s="2" t="s">
        <v>1543</v>
      </c>
      <c r="E978" s="2" t="s">
        <v>77</v>
      </c>
      <c r="F978" s="2">
        <v>34700</v>
      </c>
      <c r="G978" s="2" t="s">
        <v>19</v>
      </c>
      <c r="H978" s="2" t="s">
        <v>17</v>
      </c>
      <c r="I978" s="2" t="s">
        <v>109</v>
      </c>
      <c r="AC978" s="2" t="s">
        <v>3070</v>
      </c>
      <c r="AD978" s="2" t="s">
        <v>3070</v>
      </c>
      <c r="AE978" s="2" t="s">
        <v>3070</v>
      </c>
      <c r="AF978" s="2" t="s">
        <v>3070</v>
      </c>
      <c r="AG978" s="2" t="s">
        <v>3070</v>
      </c>
    </row>
    <row r="979" spans="1:34" s="2" customFormat="1" x14ac:dyDescent="0.25">
      <c r="A979" s="2">
        <v>338251</v>
      </c>
      <c r="B979" s="2" t="s">
        <v>2443</v>
      </c>
      <c r="C979" s="2" t="s">
        <v>2444</v>
      </c>
      <c r="D979" s="2" t="s">
        <v>2445</v>
      </c>
      <c r="E979" s="2" t="s">
        <v>77</v>
      </c>
      <c r="H979" s="2" t="s">
        <v>17</v>
      </c>
      <c r="I979" s="2" t="s">
        <v>109</v>
      </c>
      <c r="AB979" s="2" t="s">
        <v>3070</v>
      </c>
      <c r="AC979" s="2" t="s">
        <v>3070</v>
      </c>
      <c r="AD979" s="2" t="s">
        <v>3070</v>
      </c>
      <c r="AE979" s="2" t="s">
        <v>3070</v>
      </c>
      <c r="AF979" s="2" t="s">
        <v>3070</v>
      </c>
      <c r="AG979" s="2" t="s">
        <v>3070</v>
      </c>
    </row>
    <row r="980" spans="1:34" s="2" customFormat="1" x14ac:dyDescent="0.25">
      <c r="A980" s="2">
        <v>338252</v>
      </c>
      <c r="B980" s="2" t="s">
        <v>2477</v>
      </c>
      <c r="C980" s="2" t="s">
        <v>2478</v>
      </c>
      <c r="D980" s="2" t="s">
        <v>1483</v>
      </c>
      <c r="E980" s="2" t="s">
        <v>78</v>
      </c>
      <c r="H980" s="2" t="s">
        <v>17</v>
      </c>
      <c r="I980" s="2" t="s">
        <v>109</v>
      </c>
      <c r="AA980" s="2" t="s">
        <v>3070</v>
      </c>
      <c r="AB980" s="2" t="s">
        <v>3070</v>
      </c>
      <c r="AC980" s="2" t="s">
        <v>3070</v>
      </c>
      <c r="AD980" s="2" t="s">
        <v>3070</v>
      </c>
      <c r="AE980" s="2" t="s">
        <v>3070</v>
      </c>
      <c r="AF980" s="2" t="s">
        <v>3070</v>
      </c>
      <c r="AG980" s="2" t="s">
        <v>3070</v>
      </c>
    </row>
    <row r="981" spans="1:34" s="2" customFormat="1" x14ac:dyDescent="0.25">
      <c r="A981" s="2">
        <v>338254</v>
      </c>
      <c r="B981" s="2" t="s">
        <v>2417</v>
      </c>
      <c r="C981" s="2" t="s">
        <v>230</v>
      </c>
      <c r="D981" s="2" t="s">
        <v>2418</v>
      </c>
      <c r="E981" s="2" t="s">
        <v>77</v>
      </c>
      <c r="F981" s="2">
        <v>36335</v>
      </c>
      <c r="G981" s="2" t="s">
        <v>19</v>
      </c>
      <c r="H981" s="2" t="s">
        <v>17</v>
      </c>
      <c r="I981" s="2" t="s">
        <v>109</v>
      </c>
      <c r="J981" s="2" t="s">
        <v>1044</v>
      </c>
      <c r="L981" s="2" t="s">
        <v>19</v>
      </c>
      <c r="AE981" s="2" t="s">
        <v>3070</v>
      </c>
      <c r="AF981" s="2" t="s">
        <v>3070</v>
      </c>
      <c r="AG981" s="2" t="s">
        <v>3070</v>
      </c>
    </row>
    <row r="982" spans="1:34" s="2" customFormat="1" x14ac:dyDescent="0.25">
      <c r="A982" s="2">
        <v>338305</v>
      </c>
      <c r="B982" s="2" t="s">
        <v>2217</v>
      </c>
      <c r="C982" s="2" t="s">
        <v>507</v>
      </c>
      <c r="D982" s="2" t="s">
        <v>555</v>
      </c>
      <c r="E982" s="2" t="s">
        <v>78</v>
      </c>
      <c r="H982" s="2" t="s">
        <v>17</v>
      </c>
      <c r="I982" s="2" t="s">
        <v>109</v>
      </c>
      <c r="AA982" s="2" t="s">
        <v>3070</v>
      </c>
      <c r="AB982" s="2" t="s">
        <v>3070</v>
      </c>
      <c r="AC982" s="2" t="s">
        <v>3070</v>
      </c>
      <c r="AD982" s="2" t="s">
        <v>3070</v>
      </c>
      <c r="AE982" s="2" t="s">
        <v>3070</v>
      </c>
      <c r="AF982" s="2" t="s">
        <v>3070</v>
      </c>
      <c r="AG982" s="2" t="s">
        <v>3070</v>
      </c>
    </row>
    <row r="983" spans="1:34" s="2" customFormat="1" x14ac:dyDescent="0.25">
      <c r="A983" s="2">
        <v>338312</v>
      </c>
      <c r="B983" s="2" t="s">
        <v>2360</v>
      </c>
      <c r="E983" s="2" t="s">
        <v>77</v>
      </c>
      <c r="H983" s="2" t="s">
        <v>17</v>
      </c>
      <c r="I983" s="2" t="s">
        <v>109</v>
      </c>
      <c r="AA983" s="2" t="s">
        <v>3070</v>
      </c>
      <c r="AB983" s="2" t="s">
        <v>3070</v>
      </c>
      <c r="AC983" s="2" t="s">
        <v>3070</v>
      </c>
      <c r="AD983" s="2" t="s">
        <v>3070</v>
      </c>
      <c r="AE983" s="2" t="s">
        <v>3070</v>
      </c>
      <c r="AF983" s="2" t="s">
        <v>3070</v>
      </c>
      <c r="AG983" s="2" t="s">
        <v>3070</v>
      </c>
    </row>
    <row r="984" spans="1:34" s="2" customFormat="1" x14ac:dyDescent="0.25">
      <c r="A984" s="2">
        <v>338313</v>
      </c>
      <c r="B984" s="2" t="s">
        <v>684</v>
      </c>
      <c r="E984" s="2" t="s">
        <v>78</v>
      </c>
      <c r="H984" s="2" t="s">
        <v>17</v>
      </c>
      <c r="I984" s="2" t="s">
        <v>109</v>
      </c>
      <c r="AA984" s="2" t="s">
        <v>3070</v>
      </c>
      <c r="AB984" s="2" t="s">
        <v>3070</v>
      </c>
      <c r="AC984" s="2" t="s">
        <v>3070</v>
      </c>
      <c r="AD984" s="2" t="s">
        <v>3070</v>
      </c>
      <c r="AE984" s="2" t="s">
        <v>3070</v>
      </c>
      <c r="AF984" s="2" t="s">
        <v>3070</v>
      </c>
      <c r="AG984" s="2" t="s">
        <v>3070</v>
      </c>
    </row>
    <row r="985" spans="1:34" s="2" customFormat="1" x14ac:dyDescent="0.25">
      <c r="A985" s="2">
        <v>338325</v>
      </c>
      <c r="B985" s="2" t="s">
        <v>1779</v>
      </c>
      <c r="C985" s="2" t="s">
        <v>230</v>
      </c>
      <c r="D985" s="2" t="s">
        <v>739</v>
      </c>
      <c r="E985" s="2" t="s">
        <v>77</v>
      </c>
      <c r="H985" s="2" t="s">
        <v>17</v>
      </c>
      <c r="I985" s="2" t="s">
        <v>109</v>
      </c>
      <c r="AA985" s="2" t="s">
        <v>3070</v>
      </c>
      <c r="AB985" s="2" t="s">
        <v>3070</v>
      </c>
      <c r="AC985" s="2" t="s">
        <v>3070</v>
      </c>
      <c r="AD985" s="2" t="s">
        <v>3070</v>
      </c>
      <c r="AE985" s="2" t="s">
        <v>3070</v>
      </c>
      <c r="AF985" s="2" t="s">
        <v>3070</v>
      </c>
      <c r="AG985" s="2" t="s">
        <v>3070</v>
      </c>
    </row>
    <row r="986" spans="1:34" s="2" customFormat="1" x14ac:dyDescent="0.25">
      <c r="A986" s="2">
        <v>338346</v>
      </c>
      <c r="B986" s="2" t="s">
        <v>1780</v>
      </c>
      <c r="C986" s="2" t="s">
        <v>321</v>
      </c>
      <c r="D986" s="2" t="s">
        <v>1781</v>
      </c>
      <c r="E986" s="2" t="s">
        <v>78</v>
      </c>
      <c r="F986" s="2">
        <v>31354</v>
      </c>
      <c r="G986" s="2" t="s">
        <v>562</v>
      </c>
      <c r="H986" s="2" t="s">
        <v>17</v>
      </c>
      <c r="I986" s="2" t="s">
        <v>109</v>
      </c>
      <c r="AB986" s="2" t="s">
        <v>3070</v>
      </c>
      <c r="AC986" s="2" t="s">
        <v>3070</v>
      </c>
      <c r="AD986" s="2" t="s">
        <v>3070</v>
      </c>
      <c r="AE986" s="2" t="s">
        <v>3070</v>
      </c>
      <c r="AF986" s="2" t="s">
        <v>3070</v>
      </c>
      <c r="AG986" s="2" t="s">
        <v>3070</v>
      </c>
    </row>
    <row r="987" spans="1:34" s="2" customFormat="1" x14ac:dyDescent="0.25">
      <c r="A987" s="2">
        <v>338498</v>
      </c>
      <c r="B987" s="2" t="s">
        <v>3060</v>
      </c>
      <c r="C987" s="2" t="s">
        <v>536</v>
      </c>
      <c r="I987" s="2" t="s">
        <v>109</v>
      </c>
      <c r="AB987" s="2" t="s">
        <v>3070</v>
      </c>
      <c r="AC987" s="2" t="s">
        <v>3070</v>
      </c>
      <c r="AD987" s="2" t="s">
        <v>3070</v>
      </c>
      <c r="AE987" s="2" t="s">
        <v>3070</v>
      </c>
      <c r="AF987" s="2" t="s">
        <v>3070</v>
      </c>
      <c r="AG987" s="2" t="s">
        <v>3070</v>
      </c>
    </row>
    <row r="988" spans="1:34" s="2" customFormat="1" x14ac:dyDescent="0.25">
      <c r="A988" s="2">
        <v>338787</v>
      </c>
      <c r="B988" s="2" t="s">
        <v>2604</v>
      </c>
      <c r="C988" s="2" t="s">
        <v>2605</v>
      </c>
      <c r="D988" s="2" t="s">
        <v>2015</v>
      </c>
      <c r="E988" s="2" t="s">
        <v>77</v>
      </c>
      <c r="F988" s="2">
        <v>30077</v>
      </c>
      <c r="G988" s="2" t="s">
        <v>1086</v>
      </c>
      <c r="H988" s="2" t="s">
        <v>17</v>
      </c>
      <c r="I988" s="2" t="s">
        <v>109</v>
      </c>
      <c r="J988" s="2" t="s">
        <v>1044</v>
      </c>
      <c r="L988" s="2" t="s">
        <v>56</v>
      </c>
      <c r="R988" s="2" t="s">
        <v>3507</v>
      </c>
      <c r="S988" s="2">
        <v>45505</v>
      </c>
      <c r="T988" s="2">
        <v>0</v>
      </c>
      <c r="AH988" s="2" t="s">
        <v>3507</v>
      </c>
    </row>
    <row r="989" spans="1:34" s="2" customFormat="1" x14ac:dyDescent="0.25">
      <c r="A989" s="2">
        <v>335699</v>
      </c>
      <c r="B989" s="2" t="s">
        <v>1887</v>
      </c>
      <c r="C989" s="2" t="s">
        <v>213</v>
      </c>
      <c r="D989" s="2" t="s">
        <v>357</v>
      </c>
      <c r="E989" s="2" t="s">
        <v>78</v>
      </c>
      <c r="F989" s="2">
        <v>34135</v>
      </c>
      <c r="G989" s="2" t="s">
        <v>1888</v>
      </c>
      <c r="H989" s="2" t="s">
        <v>17</v>
      </c>
      <c r="I989" s="2" t="s">
        <v>109</v>
      </c>
      <c r="J989" s="2" t="s">
        <v>1044</v>
      </c>
      <c r="L989" s="2" t="s">
        <v>74</v>
      </c>
      <c r="V989" s="2" t="s">
        <v>3509</v>
      </c>
    </row>
    <row r="990" spans="1:34" s="2" customFormat="1" x14ac:dyDescent="0.25">
      <c r="A990" s="2">
        <v>325375</v>
      </c>
      <c r="B990" s="2" t="s">
        <v>1095</v>
      </c>
      <c r="C990" s="2" t="s">
        <v>1096</v>
      </c>
      <c r="D990" s="2" t="s">
        <v>296</v>
      </c>
      <c r="E990" s="2" t="s">
        <v>77</v>
      </c>
      <c r="F990" s="2">
        <v>31848</v>
      </c>
      <c r="G990" s="2" t="s">
        <v>19</v>
      </c>
      <c r="H990" s="2" t="s">
        <v>17</v>
      </c>
      <c r="I990" s="2" t="s">
        <v>109</v>
      </c>
      <c r="R990" s="2">
        <v>5002</v>
      </c>
      <c r="S990" s="2">
        <v>45512</v>
      </c>
      <c r="T990" s="2">
        <v>70000</v>
      </c>
      <c r="V990" s="2" t="s">
        <v>3509</v>
      </c>
    </row>
    <row r="991" spans="1:34" s="2" customFormat="1" x14ac:dyDescent="0.25">
      <c r="A991" s="2">
        <v>333962</v>
      </c>
      <c r="B991" s="2" t="s">
        <v>2240</v>
      </c>
      <c r="C991" s="2" t="s">
        <v>508</v>
      </c>
      <c r="D991" s="2" t="s">
        <v>838</v>
      </c>
      <c r="E991" s="2" t="s">
        <v>78</v>
      </c>
      <c r="F991" s="2">
        <v>35431</v>
      </c>
      <c r="G991" s="2" t="s">
        <v>59</v>
      </c>
      <c r="H991" s="2" t="s">
        <v>17</v>
      </c>
      <c r="I991" s="2" t="s">
        <v>109</v>
      </c>
      <c r="V991" s="2" t="s">
        <v>3509</v>
      </c>
    </row>
    <row r="992" spans="1:34" s="2" customFormat="1" x14ac:dyDescent="0.25">
      <c r="A992" s="2">
        <v>336369</v>
      </c>
      <c r="B992" s="2" t="s">
        <v>1432</v>
      </c>
      <c r="C992" s="2" t="s">
        <v>230</v>
      </c>
      <c r="D992" s="2" t="s">
        <v>464</v>
      </c>
      <c r="E992" s="2" t="s">
        <v>78</v>
      </c>
      <c r="F992" s="2">
        <v>33245</v>
      </c>
      <c r="G992" s="2" t="s">
        <v>633</v>
      </c>
      <c r="H992" s="2" t="s">
        <v>17</v>
      </c>
      <c r="I992" s="2" t="s">
        <v>109</v>
      </c>
      <c r="J992" s="2" t="s">
        <v>1044</v>
      </c>
      <c r="L992" s="2" t="s">
        <v>74</v>
      </c>
      <c r="V992" s="2" t="s">
        <v>3509</v>
      </c>
    </row>
    <row r="993" spans="1:33" s="2" customFormat="1" x14ac:dyDescent="0.25">
      <c r="A993" s="2">
        <v>332781</v>
      </c>
      <c r="B993" s="2" t="s">
        <v>3416</v>
      </c>
      <c r="C993" s="2" t="s">
        <v>210</v>
      </c>
      <c r="D993" s="2" t="s">
        <v>342</v>
      </c>
      <c r="I993" s="2" t="s">
        <v>109</v>
      </c>
      <c r="V993" s="2" t="s">
        <v>3509</v>
      </c>
      <c r="AG993" s="2" t="s">
        <v>3070</v>
      </c>
    </row>
    <row r="994" spans="1:33" s="2" customFormat="1" x14ac:dyDescent="0.25">
      <c r="A994" s="2">
        <v>326548</v>
      </c>
      <c r="B994" s="2" t="s">
        <v>2301</v>
      </c>
      <c r="C994" s="2" t="s">
        <v>329</v>
      </c>
      <c r="D994" s="2" t="s">
        <v>665</v>
      </c>
      <c r="E994" s="2" t="s">
        <v>78</v>
      </c>
      <c r="F994" s="2">
        <v>32509</v>
      </c>
      <c r="G994" s="2" t="s">
        <v>2302</v>
      </c>
      <c r="H994" s="2" t="s">
        <v>17</v>
      </c>
      <c r="I994" s="2" t="s">
        <v>109</v>
      </c>
      <c r="J994" s="2" t="s">
        <v>1044</v>
      </c>
      <c r="L994" s="2" t="s">
        <v>31</v>
      </c>
      <c r="V994" s="2" t="s">
        <v>3509</v>
      </c>
    </row>
    <row r="995" spans="1:33" s="2" customFormat="1" x14ac:dyDescent="0.25">
      <c r="A995" s="2">
        <v>327967</v>
      </c>
      <c r="B995" s="2" t="s">
        <v>3457</v>
      </c>
      <c r="C995" s="2" t="s">
        <v>315</v>
      </c>
      <c r="D995" s="2" t="s">
        <v>3458</v>
      </c>
      <c r="I995" s="2" t="s">
        <v>109</v>
      </c>
      <c r="V995" s="2" t="s">
        <v>3509</v>
      </c>
    </row>
    <row r="996" spans="1:33" s="2" customFormat="1" x14ac:dyDescent="0.25">
      <c r="A996" s="2">
        <v>328587</v>
      </c>
      <c r="B996" s="2" t="s">
        <v>3450</v>
      </c>
      <c r="C996" s="2" t="s">
        <v>3451</v>
      </c>
      <c r="D996" s="2" t="s">
        <v>672</v>
      </c>
      <c r="I996" s="2" t="s">
        <v>109</v>
      </c>
      <c r="V996" s="2" t="s">
        <v>3509</v>
      </c>
    </row>
    <row r="997" spans="1:33" s="2" customFormat="1" x14ac:dyDescent="0.25">
      <c r="A997" s="2">
        <v>329115</v>
      </c>
      <c r="B997" s="2" t="s">
        <v>3445</v>
      </c>
      <c r="C997" s="2" t="s">
        <v>230</v>
      </c>
      <c r="D997" s="2" t="s">
        <v>3446</v>
      </c>
      <c r="I997" s="2" t="s">
        <v>109</v>
      </c>
      <c r="V997" s="2" t="s">
        <v>3509</v>
      </c>
    </row>
    <row r="998" spans="1:33" s="2" customFormat="1" x14ac:dyDescent="0.25">
      <c r="A998" s="2">
        <v>329196</v>
      </c>
      <c r="B998" s="2" t="s">
        <v>3444</v>
      </c>
      <c r="C998" s="2" t="s">
        <v>230</v>
      </c>
      <c r="D998" s="2" t="s">
        <v>665</v>
      </c>
      <c r="I998" s="2" t="s">
        <v>109</v>
      </c>
      <c r="R998" s="2">
        <v>4950</v>
      </c>
      <c r="S998" s="2">
        <v>45511</v>
      </c>
      <c r="T998" s="2">
        <v>70000</v>
      </c>
      <c r="V998" s="2" t="s">
        <v>3509</v>
      </c>
    </row>
    <row r="999" spans="1:33" s="2" customFormat="1" x14ac:dyDescent="0.25">
      <c r="A999" s="2">
        <v>330292</v>
      </c>
      <c r="B999" s="2" t="s">
        <v>3431</v>
      </c>
      <c r="C999" s="2" t="s">
        <v>230</v>
      </c>
      <c r="D999" s="2" t="s">
        <v>627</v>
      </c>
      <c r="I999" s="2" t="s">
        <v>109</v>
      </c>
      <c r="V999" s="2" t="s">
        <v>3509</v>
      </c>
    </row>
    <row r="1000" spans="1:33" s="2" customFormat="1" x14ac:dyDescent="0.25">
      <c r="A1000" s="2">
        <v>330666</v>
      </c>
      <c r="B1000" s="2" t="s">
        <v>3427</v>
      </c>
      <c r="C1000" s="2" t="s">
        <v>392</v>
      </c>
      <c r="D1000" s="2" t="s">
        <v>3039</v>
      </c>
      <c r="I1000" s="2" t="s">
        <v>109</v>
      </c>
      <c r="V1000" s="2" t="s">
        <v>3509</v>
      </c>
    </row>
    <row r="1001" spans="1:33" s="2" customFormat="1" x14ac:dyDescent="0.25">
      <c r="A1001" s="2">
        <v>332417</v>
      </c>
      <c r="B1001" s="2" t="s">
        <v>3418</v>
      </c>
      <c r="C1001" s="2" t="s">
        <v>323</v>
      </c>
      <c r="D1001" s="2" t="s">
        <v>466</v>
      </c>
      <c r="I1001" s="2" t="s">
        <v>109</v>
      </c>
      <c r="V1001" s="2" t="s">
        <v>3509</v>
      </c>
    </row>
    <row r="1002" spans="1:33" s="2" customFormat="1" x14ac:dyDescent="0.25">
      <c r="A1002" s="2">
        <v>332435</v>
      </c>
      <c r="B1002" s="2" t="s">
        <v>3417</v>
      </c>
      <c r="C1002" s="2" t="s">
        <v>340</v>
      </c>
      <c r="D1002" s="2" t="s">
        <v>668</v>
      </c>
      <c r="I1002" s="2" t="s">
        <v>109</v>
      </c>
      <c r="V1002" s="2" t="s">
        <v>3509</v>
      </c>
    </row>
    <row r="1003" spans="1:33" s="2" customFormat="1" x14ac:dyDescent="0.25">
      <c r="A1003" s="2">
        <v>332844</v>
      </c>
      <c r="B1003" s="2" t="s">
        <v>3415</v>
      </c>
      <c r="C1003" s="2" t="s">
        <v>430</v>
      </c>
      <c r="D1003" s="2" t="s">
        <v>211</v>
      </c>
      <c r="I1003" s="2" t="s">
        <v>109</v>
      </c>
      <c r="V1003" s="2" t="s">
        <v>3509</v>
      </c>
    </row>
    <row r="1004" spans="1:33" s="2" customFormat="1" x14ac:dyDescent="0.25">
      <c r="A1004" s="2">
        <v>333207</v>
      </c>
      <c r="B1004" s="2" t="s">
        <v>3412</v>
      </c>
      <c r="C1004" s="2" t="s">
        <v>250</v>
      </c>
      <c r="D1004" s="2" t="s">
        <v>3413</v>
      </c>
      <c r="I1004" s="2" t="s">
        <v>109</v>
      </c>
      <c r="V1004" s="2" t="s">
        <v>3509</v>
      </c>
    </row>
    <row r="1005" spans="1:33" s="2" customFormat="1" x14ac:dyDescent="0.25">
      <c r="A1005" s="2">
        <v>334285</v>
      </c>
      <c r="B1005" s="2" t="s">
        <v>2245</v>
      </c>
      <c r="C1005" s="2" t="s">
        <v>325</v>
      </c>
      <c r="D1005" s="2" t="s">
        <v>738</v>
      </c>
      <c r="E1005" s="2" t="s">
        <v>78</v>
      </c>
      <c r="F1005" s="2">
        <v>36076</v>
      </c>
      <c r="G1005" s="2" t="s">
        <v>2246</v>
      </c>
      <c r="H1005" s="2" t="s">
        <v>17</v>
      </c>
      <c r="I1005" s="2" t="s">
        <v>109</v>
      </c>
      <c r="V1005" s="2" t="s">
        <v>3509</v>
      </c>
    </row>
    <row r="1006" spans="1:33" s="2" customFormat="1" x14ac:dyDescent="0.25">
      <c r="A1006" s="2">
        <v>334324</v>
      </c>
      <c r="B1006" s="2" t="s">
        <v>1099</v>
      </c>
      <c r="C1006" s="2" t="s">
        <v>574</v>
      </c>
      <c r="D1006" s="2" t="s">
        <v>3406</v>
      </c>
      <c r="I1006" s="2" t="s">
        <v>109</v>
      </c>
      <c r="V1006" s="2" t="s">
        <v>3509</v>
      </c>
    </row>
    <row r="1007" spans="1:33" s="2" customFormat="1" x14ac:dyDescent="0.25">
      <c r="A1007" s="2">
        <v>334591</v>
      </c>
      <c r="B1007" s="2" t="s">
        <v>3405</v>
      </c>
      <c r="C1007" s="2" t="s">
        <v>326</v>
      </c>
      <c r="D1007" s="2" t="s">
        <v>483</v>
      </c>
      <c r="I1007" s="2" t="s">
        <v>109</v>
      </c>
      <c r="V1007" s="2" t="s">
        <v>3509</v>
      </c>
    </row>
    <row r="1008" spans="1:33" s="2" customFormat="1" x14ac:dyDescent="0.25">
      <c r="A1008" s="2">
        <v>330487</v>
      </c>
      <c r="B1008" s="2" t="s">
        <v>3428</v>
      </c>
      <c r="C1008" s="2" t="s">
        <v>857</v>
      </c>
      <c r="D1008" s="2" t="s">
        <v>903</v>
      </c>
      <c r="I1008" s="2" t="s">
        <v>109</v>
      </c>
      <c r="V1008" s="2" t="s">
        <v>3509</v>
      </c>
      <c r="AG1008" s="2" t="s">
        <v>3070</v>
      </c>
    </row>
    <row r="1009" spans="1:33" s="2" customFormat="1" x14ac:dyDescent="0.25">
      <c r="A1009" s="2">
        <v>304790</v>
      </c>
      <c r="B1009" s="2" t="s">
        <v>3496</v>
      </c>
      <c r="C1009" s="2" t="s">
        <v>2419</v>
      </c>
      <c r="D1009" s="2" t="s">
        <v>1048</v>
      </c>
      <c r="I1009" s="2" t="s">
        <v>109</v>
      </c>
      <c r="V1009" s="2" t="s">
        <v>3509</v>
      </c>
      <c r="AG1009" s="2" t="s">
        <v>3070</v>
      </c>
    </row>
    <row r="1010" spans="1:33" s="2" customFormat="1" x14ac:dyDescent="0.25">
      <c r="A1010" s="2">
        <v>323660</v>
      </c>
      <c r="B1010" s="2" t="s">
        <v>3480</v>
      </c>
      <c r="C1010" s="2" t="s">
        <v>230</v>
      </c>
      <c r="D1010" s="2" t="s">
        <v>3481</v>
      </c>
      <c r="I1010" s="2" t="s">
        <v>109</v>
      </c>
      <c r="V1010" s="2" t="s">
        <v>3509</v>
      </c>
      <c r="AG1010" s="2" t="s">
        <v>3070</v>
      </c>
    </row>
    <row r="1011" spans="1:33" s="2" customFormat="1" x14ac:dyDescent="0.25">
      <c r="A1011" s="2">
        <v>327254</v>
      </c>
      <c r="B1011" s="2" t="s">
        <v>3473</v>
      </c>
      <c r="C1011" s="2" t="s">
        <v>253</v>
      </c>
      <c r="D1011" s="2" t="s">
        <v>799</v>
      </c>
      <c r="I1011" s="2" t="s">
        <v>109</v>
      </c>
      <c r="V1011" s="2" t="s">
        <v>3509</v>
      </c>
      <c r="AG1011" s="2" t="s">
        <v>3070</v>
      </c>
    </row>
    <row r="1012" spans="1:33" s="2" customFormat="1" x14ac:dyDescent="0.25">
      <c r="A1012" s="2">
        <v>327355</v>
      </c>
      <c r="B1012" s="2" t="s">
        <v>2970</v>
      </c>
      <c r="C1012" s="2" t="s">
        <v>250</v>
      </c>
      <c r="D1012" s="2" t="s">
        <v>3469</v>
      </c>
      <c r="I1012" s="2" t="s">
        <v>109</v>
      </c>
      <c r="V1012" s="2" t="s">
        <v>3509</v>
      </c>
      <c r="AG1012" s="2" t="s">
        <v>3070</v>
      </c>
    </row>
    <row r="1013" spans="1:33" s="2" customFormat="1" x14ac:dyDescent="0.25">
      <c r="A1013" s="2">
        <v>327971</v>
      </c>
      <c r="B1013" s="2" t="s">
        <v>3456</v>
      </c>
      <c r="C1013" s="2" t="s">
        <v>230</v>
      </c>
      <c r="D1013" s="2" t="s">
        <v>740</v>
      </c>
      <c r="I1013" s="2" t="s">
        <v>109</v>
      </c>
      <c r="V1013" s="2" t="s">
        <v>3509</v>
      </c>
      <c r="AG1013" s="2" t="s">
        <v>3070</v>
      </c>
    </row>
    <row r="1014" spans="1:33" s="2" customFormat="1" x14ac:dyDescent="0.25">
      <c r="A1014" s="2">
        <v>329910</v>
      </c>
      <c r="B1014" s="2" t="s">
        <v>3435</v>
      </c>
      <c r="C1014" s="2" t="s">
        <v>325</v>
      </c>
      <c r="D1014" s="2" t="s">
        <v>439</v>
      </c>
      <c r="I1014" s="2" t="s">
        <v>109</v>
      </c>
      <c r="V1014" s="2" t="s">
        <v>3509</v>
      </c>
      <c r="AG1014" s="2" t="s">
        <v>3070</v>
      </c>
    </row>
    <row r="1015" spans="1:33" s="2" customFormat="1" x14ac:dyDescent="0.25">
      <c r="A1015" s="2">
        <v>331672</v>
      </c>
      <c r="B1015" s="2" t="s">
        <v>3422</v>
      </c>
      <c r="C1015" s="2" t="s">
        <v>354</v>
      </c>
      <c r="D1015" s="2" t="s">
        <v>330</v>
      </c>
      <c r="I1015" s="2" t="s">
        <v>109</v>
      </c>
      <c r="V1015" s="2" t="s">
        <v>3509</v>
      </c>
      <c r="AG1015" s="2" t="s">
        <v>3070</v>
      </c>
    </row>
    <row r="1016" spans="1:33" s="2" customFormat="1" x14ac:dyDescent="0.25">
      <c r="A1016" s="2">
        <v>333782</v>
      </c>
      <c r="B1016" s="2" t="s">
        <v>3411</v>
      </c>
      <c r="C1016" s="2" t="s">
        <v>246</v>
      </c>
      <c r="D1016" s="2" t="s">
        <v>821</v>
      </c>
      <c r="I1016" s="2" t="s">
        <v>109</v>
      </c>
      <c r="V1016" s="2" t="s">
        <v>3509</v>
      </c>
      <c r="AG1016" s="2" t="s">
        <v>3070</v>
      </c>
    </row>
    <row r="1017" spans="1:33" s="2" customFormat="1" x14ac:dyDescent="0.25">
      <c r="A1017" s="2">
        <v>334320</v>
      </c>
      <c r="B1017" s="2" t="s">
        <v>3035</v>
      </c>
      <c r="C1017" s="2" t="s">
        <v>250</v>
      </c>
      <c r="D1017" s="2" t="s">
        <v>3407</v>
      </c>
      <c r="I1017" s="2" t="s">
        <v>109</v>
      </c>
      <c r="V1017" s="2" t="s">
        <v>3509</v>
      </c>
      <c r="AG1017" s="2" t="s">
        <v>3070</v>
      </c>
    </row>
    <row r="1018" spans="1:33" s="2" customFormat="1" x14ac:dyDescent="0.25">
      <c r="A1018" s="2">
        <v>334823</v>
      </c>
      <c r="B1018" s="2" t="s">
        <v>3404</v>
      </c>
      <c r="C1018" s="2" t="s">
        <v>830</v>
      </c>
      <c r="D1018" s="2" t="s">
        <v>447</v>
      </c>
      <c r="I1018" s="2" t="s">
        <v>109</v>
      </c>
      <c r="V1018" s="2" t="s">
        <v>3509</v>
      </c>
      <c r="AG1018" s="2" t="s">
        <v>3070</v>
      </c>
    </row>
    <row r="1019" spans="1:33" s="2" customFormat="1" x14ac:dyDescent="0.25">
      <c r="A1019" s="2">
        <v>335063</v>
      </c>
      <c r="B1019" s="2" t="s">
        <v>2027</v>
      </c>
      <c r="C1019" s="2" t="s">
        <v>367</v>
      </c>
      <c r="D1019" s="2" t="s">
        <v>2028</v>
      </c>
      <c r="E1019" s="2" t="s">
        <v>77</v>
      </c>
      <c r="F1019" s="2">
        <v>35561</v>
      </c>
      <c r="G1019" s="2" t="s">
        <v>695</v>
      </c>
      <c r="H1019" s="2" t="s">
        <v>17</v>
      </c>
      <c r="I1019" s="2" t="s">
        <v>109</v>
      </c>
      <c r="J1019" s="2" t="s">
        <v>15</v>
      </c>
      <c r="L1019" s="2" t="s">
        <v>68</v>
      </c>
      <c r="V1019" s="2" t="s">
        <v>3509</v>
      </c>
    </row>
    <row r="1020" spans="1:33" s="2" customFormat="1" x14ac:dyDescent="0.25">
      <c r="A1020" s="2">
        <v>335509</v>
      </c>
      <c r="B1020" s="2" t="s">
        <v>1822</v>
      </c>
      <c r="C1020" s="2" t="s">
        <v>896</v>
      </c>
      <c r="D1020" s="2" t="s">
        <v>1079</v>
      </c>
      <c r="E1020" s="2" t="s">
        <v>78</v>
      </c>
      <c r="H1020" s="2" t="s">
        <v>17</v>
      </c>
      <c r="I1020" s="2" t="s">
        <v>109</v>
      </c>
      <c r="V1020" s="2" t="s">
        <v>3509</v>
      </c>
    </row>
    <row r="1021" spans="1:33" s="2" customFormat="1" x14ac:dyDescent="0.25">
      <c r="A1021" s="2">
        <v>335817</v>
      </c>
      <c r="B1021" s="2" t="s">
        <v>2266</v>
      </c>
      <c r="C1021" s="2" t="s">
        <v>230</v>
      </c>
      <c r="D1021" s="2" t="s">
        <v>874</v>
      </c>
      <c r="E1021" s="2" t="s">
        <v>78</v>
      </c>
      <c r="F1021" s="2">
        <v>35431</v>
      </c>
      <c r="G1021" s="2" t="s">
        <v>660</v>
      </c>
      <c r="H1021" s="2" t="s">
        <v>17</v>
      </c>
      <c r="I1021" s="2" t="s">
        <v>109</v>
      </c>
      <c r="J1021" s="2" t="s">
        <v>1044</v>
      </c>
      <c r="L1021" s="2" t="s">
        <v>19</v>
      </c>
      <c r="V1021" s="2" t="s">
        <v>3509</v>
      </c>
    </row>
    <row r="1022" spans="1:33" s="2" customFormat="1" x14ac:dyDescent="0.25">
      <c r="A1022" s="2">
        <v>335960</v>
      </c>
      <c r="B1022" s="2" t="s">
        <v>1844</v>
      </c>
      <c r="C1022" s="2" t="s">
        <v>1845</v>
      </c>
      <c r="D1022" s="2" t="s">
        <v>241</v>
      </c>
      <c r="E1022" s="2" t="s">
        <v>77</v>
      </c>
      <c r="F1022" s="2">
        <v>36526</v>
      </c>
      <c r="G1022" s="2" t="s">
        <v>1846</v>
      </c>
      <c r="H1022" s="2" t="s">
        <v>17</v>
      </c>
      <c r="I1022" s="2" t="s">
        <v>109</v>
      </c>
      <c r="V1022" s="2" t="s">
        <v>3509</v>
      </c>
    </row>
    <row r="1023" spans="1:33" s="2" customFormat="1" x14ac:dyDescent="0.25">
      <c r="A1023" s="2">
        <v>336266</v>
      </c>
      <c r="B1023" s="2" t="s">
        <v>912</v>
      </c>
      <c r="C1023" s="2" t="s">
        <v>248</v>
      </c>
      <c r="D1023" s="2" t="s">
        <v>622</v>
      </c>
      <c r="E1023" s="2" t="s">
        <v>77</v>
      </c>
      <c r="F1023" s="2">
        <v>33623</v>
      </c>
      <c r="G1023" s="2" t="s">
        <v>1855</v>
      </c>
      <c r="H1023" s="2" t="s">
        <v>17</v>
      </c>
      <c r="I1023" s="2" t="s">
        <v>109</v>
      </c>
      <c r="J1023" s="2" t="s">
        <v>1044</v>
      </c>
      <c r="L1023" s="2" t="s">
        <v>19</v>
      </c>
      <c r="V1023" s="2" t="s">
        <v>3509</v>
      </c>
    </row>
    <row r="1024" spans="1:33" s="2" customFormat="1" x14ac:dyDescent="0.25">
      <c r="A1024" s="2">
        <v>336179</v>
      </c>
      <c r="B1024" s="2" t="s">
        <v>2186</v>
      </c>
      <c r="C1024" s="2" t="s">
        <v>600</v>
      </c>
      <c r="D1024" s="2" t="s">
        <v>1069</v>
      </c>
      <c r="E1024" s="2" t="s">
        <v>78</v>
      </c>
      <c r="H1024" s="2" t="s">
        <v>17</v>
      </c>
      <c r="I1024" s="2" t="s">
        <v>109</v>
      </c>
      <c r="V1024" s="2" t="s">
        <v>3509</v>
      </c>
      <c r="AG1024" s="2" t="s">
        <v>3070</v>
      </c>
    </row>
    <row r="1025" spans="1:33" s="2" customFormat="1" x14ac:dyDescent="0.25">
      <c r="A1025" s="2">
        <v>338499</v>
      </c>
      <c r="B1025" s="2" t="s">
        <v>2320</v>
      </c>
      <c r="C1025" s="2" t="s">
        <v>213</v>
      </c>
      <c r="D1025" s="2" t="s">
        <v>1046</v>
      </c>
      <c r="E1025" s="2" t="s">
        <v>77</v>
      </c>
      <c r="F1025" s="2">
        <v>34700</v>
      </c>
      <c r="G1025" s="2" t="s">
        <v>601</v>
      </c>
      <c r="H1025" s="2" t="s">
        <v>17</v>
      </c>
      <c r="I1025" s="2" t="s">
        <v>109</v>
      </c>
      <c r="J1025" s="2" t="s">
        <v>1044</v>
      </c>
      <c r="L1025" s="2" t="s">
        <v>41</v>
      </c>
      <c r="V1025" s="2" t="s">
        <v>3509</v>
      </c>
      <c r="AG1025" s="2" t="s">
        <v>3070</v>
      </c>
    </row>
    <row r="1026" spans="1:33" s="2" customFormat="1" x14ac:dyDescent="0.25">
      <c r="A1026" s="2">
        <v>325318</v>
      </c>
      <c r="B1026" s="2" t="s">
        <v>3478</v>
      </c>
      <c r="C1026" s="2" t="s">
        <v>360</v>
      </c>
      <c r="D1026" s="2" t="s">
        <v>475</v>
      </c>
      <c r="I1026" s="2" t="s">
        <v>109</v>
      </c>
      <c r="V1026" s="2" t="s">
        <v>3509</v>
      </c>
    </row>
    <row r="1027" spans="1:33" s="2" customFormat="1" x14ac:dyDescent="0.25">
      <c r="A1027" s="2">
        <v>325478</v>
      </c>
      <c r="B1027" s="2" t="s">
        <v>3477</v>
      </c>
      <c r="C1027" s="2" t="s">
        <v>276</v>
      </c>
      <c r="D1027" s="2" t="s">
        <v>663</v>
      </c>
      <c r="I1027" s="2" t="s">
        <v>109</v>
      </c>
      <c r="V1027" s="2" t="s">
        <v>3509</v>
      </c>
    </row>
    <row r="1028" spans="1:33" s="2" customFormat="1" x14ac:dyDescent="0.25">
      <c r="A1028" s="2">
        <v>327848</v>
      </c>
      <c r="B1028" s="2" t="s">
        <v>1923</v>
      </c>
      <c r="C1028" s="2" t="s">
        <v>354</v>
      </c>
      <c r="D1028" s="2" t="s">
        <v>391</v>
      </c>
      <c r="E1028" s="2" t="s">
        <v>77</v>
      </c>
      <c r="H1028" s="2" t="s">
        <v>17</v>
      </c>
      <c r="I1028" s="2" t="s">
        <v>109</v>
      </c>
      <c r="V1028" s="2" t="s">
        <v>3509</v>
      </c>
    </row>
    <row r="1029" spans="1:33" s="2" customFormat="1" x14ac:dyDescent="0.25">
      <c r="A1029" s="2">
        <v>328026</v>
      </c>
      <c r="B1029" s="2" t="s">
        <v>3454</v>
      </c>
      <c r="C1029" s="2" t="s">
        <v>343</v>
      </c>
      <c r="D1029" s="2" t="s">
        <v>3455</v>
      </c>
      <c r="I1029" s="2" t="s">
        <v>109</v>
      </c>
      <c r="V1029" s="2" t="s">
        <v>3509</v>
      </c>
    </row>
    <row r="1030" spans="1:33" s="2" customFormat="1" x14ac:dyDescent="0.25">
      <c r="A1030" s="2">
        <v>330828</v>
      </c>
      <c r="B1030" s="2" t="s">
        <v>3426</v>
      </c>
      <c r="C1030" s="2" t="s">
        <v>2282</v>
      </c>
      <c r="D1030" s="2" t="s">
        <v>1153</v>
      </c>
      <c r="I1030" s="2" t="s">
        <v>109</v>
      </c>
      <c r="V1030" s="2" t="s">
        <v>3509</v>
      </c>
    </row>
    <row r="1031" spans="1:33" s="2" customFormat="1" x14ac:dyDescent="0.25">
      <c r="A1031" s="2">
        <v>333255</v>
      </c>
      <c r="B1031" s="2" t="s">
        <v>2277</v>
      </c>
      <c r="C1031" s="2" t="s">
        <v>1280</v>
      </c>
      <c r="D1031" s="2" t="s">
        <v>411</v>
      </c>
      <c r="E1031" s="2" t="s">
        <v>78</v>
      </c>
      <c r="F1031" s="2">
        <v>35305</v>
      </c>
      <c r="G1031" s="2" t="s">
        <v>19</v>
      </c>
      <c r="H1031" s="2" t="s">
        <v>17</v>
      </c>
      <c r="I1031" s="2" t="s">
        <v>109</v>
      </c>
      <c r="V1031" s="2" t="s">
        <v>3509</v>
      </c>
    </row>
    <row r="1032" spans="1:33" s="2" customFormat="1" x14ac:dyDescent="0.25">
      <c r="A1032" s="2">
        <v>333878</v>
      </c>
      <c r="B1032" s="2" t="s">
        <v>3408</v>
      </c>
      <c r="C1032" s="2" t="s">
        <v>3409</v>
      </c>
      <c r="D1032" s="2" t="s">
        <v>3410</v>
      </c>
      <c r="I1032" s="2" t="s">
        <v>109</v>
      </c>
      <c r="V1032" s="2" t="s">
        <v>3509</v>
      </c>
    </row>
    <row r="1033" spans="1:33" s="2" customFormat="1" x14ac:dyDescent="0.25">
      <c r="A1033" s="2">
        <v>330857</v>
      </c>
      <c r="B1033" s="2" t="s">
        <v>2327</v>
      </c>
      <c r="C1033" s="2" t="s">
        <v>725</v>
      </c>
      <c r="D1033" s="2" t="s">
        <v>233</v>
      </c>
      <c r="E1033" s="2" t="s">
        <v>78</v>
      </c>
      <c r="F1033" s="2">
        <v>36161</v>
      </c>
      <c r="G1033" s="2" t="s">
        <v>2328</v>
      </c>
      <c r="H1033" s="2" t="s">
        <v>17</v>
      </c>
      <c r="I1033" s="2" t="s">
        <v>109</v>
      </c>
      <c r="J1033" s="2" t="s">
        <v>1044</v>
      </c>
      <c r="L1033" s="2" t="s">
        <v>31</v>
      </c>
      <c r="V1033" s="2" t="s">
        <v>3509</v>
      </c>
      <c r="AG1033" s="2" t="s">
        <v>3070</v>
      </c>
    </row>
    <row r="1034" spans="1:33" s="2" customFormat="1" x14ac:dyDescent="0.25">
      <c r="A1034" s="2">
        <v>331531</v>
      </c>
      <c r="B1034" s="2" t="s">
        <v>2385</v>
      </c>
      <c r="C1034" s="2" t="s">
        <v>213</v>
      </c>
      <c r="D1034" s="2" t="s">
        <v>755</v>
      </c>
      <c r="E1034" s="2" t="s">
        <v>78</v>
      </c>
      <c r="F1034" s="2">
        <v>31791</v>
      </c>
      <c r="G1034" s="2" t="s">
        <v>19</v>
      </c>
      <c r="H1034" s="2" t="s">
        <v>17</v>
      </c>
      <c r="I1034" s="2" t="s">
        <v>109</v>
      </c>
      <c r="J1034" s="2" t="s">
        <v>1044</v>
      </c>
      <c r="L1034" s="2" t="s">
        <v>19</v>
      </c>
      <c r="V1034" s="2" t="s">
        <v>3509</v>
      </c>
      <c r="AG1034" s="2" t="s">
        <v>3070</v>
      </c>
    </row>
    <row r="1035" spans="1:33" s="2" customFormat="1" x14ac:dyDescent="0.25">
      <c r="A1035" s="2">
        <v>331774</v>
      </c>
      <c r="B1035" s="2" t="s">
        <v>2091</v>
      </c>
      <c r="C1035" s="2" t="s">
        <v>547</v>
      </c>
      <c r="D1035" s="2" t="s">
        <v>435</v>
      </c>
      <c r="E1035" s="2" t="s">
        <v>77</v>
      </c>
      <c r="F1035" s="2">
        <v>36178</v>
      </c>
      <c r="G1035" s="2" t="s">
        <v>71</v>
      </c>
      <c r="H1035" s="2" t="s">
        <v>17</v>
      </c>
      <c r="I1035" s="2" t="s">
        <v>109</v>
      </c>
      <c r="J1035" s="2" t="s">
        <v>15</v>
      </c>
      <c r="L1035" s="2" t="s">
        <v>71</v>
      </c>
      <c r="V1035" s="2" t="s">
        <v>3509</v>
      </c>
      <c r="AG1035" s="2" t="s">
        <v>3070</v>
      </c>
    </row>
    <row r="1036" spans="1:33" s="2" customFormat="1" x14ac:dyDescent="0.25">
      <c r="A1036" s="2">
        <v>332981</v>
      </c>
      <c r="B1036" s="2" t="s">
        <v>2279</v>
      </c>
      <c r="C1036" s="2" t="s">
        <v>286</v>
      </c>
      <c r="D1036" s="2" t="s">
        <v>2280</v>
      </c>
      <c r="E1036" s="2" t="s">
        <v>77</v>
      </c>
      <c r="F1036" s="2">
        <v>36251</v>
      </c>
      <c r="G1036" s="2" t="s">
        <v>19</v>
      </c>
      <c r="H1036" s="2" t="s">
        <v>17</v>
      </c>
      <c r="I1036" s="2" t="s">
        <v>109</v>
      </c>
      <c r="V1036" s="2" t="s">
        <v>3509</v>
      </c>
      <c r="AG1036" s="2" t="s">
        <v>3070</v>
      </c>
    </row>
    <row r="1037" spans="1:33" s="2" customFormat="1" x14ac:dyDescent="0.25">
      <c r="A1037" s="2">
        <v>306451</v>
      </c>
      <c r="B1037" s="2" t="s">
        <v>3092</v>
      </c>
      <c r="C1037" s="2" t="s">
        <v>325</v>
      </c>
      <c r="D1037" s="2" t="s">
        <v>280</v>
      </c>
      <c r="I1037" s="2" t="s">
        <v>109</v>
      </c>
      <c r="V1037" s="2" t="s">
        <v>3509</v>
      </c>
      <c r="AF1037" s="2" t="s">
        <v>3070</v>
      </c>
      <c r="AG1037" s="2" t="s">
        <v>3070</v>
      </c>
    </row>
    <row r="1038" spans="1:33" s="2" customFormat="1" x14ac:dyDescent="0.25">
      <c r="A1038" s="2">
        <v>325008</v>
      </c>
      <c r="B1038" s="2" t="s">
        <v>3479</v>
      </c>
      <c r="C1038" s="2" t="s">
        <v>282</v>
      </c>
      <c r="D1038" s="2" t="s">
        <v>687</v>
      </c>
      <c r="I1038" s="2" t="s">
        <v>109</v>
      </c>
      <c r="V1038" s="2" t="s">
        <v>3509</v>
      </c>
      <c r="AG1038" s="2" t="s">
        <v>3070</v>
      </c>
    </row>
    <row r="1039" spans="1:33" s="2" customFormat="1" x14ac:dyDescent="0.25">
      <c r="A1039" s="2">
        <v>329799</v>
      </c>
      <c r="B1039" s="2" t="s">
        <v>3437</v>
      </c>
      <c r="C1039" s="2" t="s">
        <v>857</v>
      </c>
      <c r="D1039" s="2" t="s">
        <v>342</v>
      </c>
      <c r="I1039" s="2" t="s">
        <v>109</v>
      </c>
      <c r="V1039" s="2" t="s">
        <v>3509</v>
      </c>
      <c r="AG1039" s="2" t="s">
        <v>3070</v>
      </c>
    </row>
    <row r="1040" spans="1:33" s="2" customFormat="1" x14ac:dyDescent="0.25">
      <c r="A1040" s="2">
        <v>330290</v>
      </c>
      <c r="B1040" s="2" t="s">
        <v>3432</v>
      </c>
      <c r="C1040" s="2" t="s">
        <v>3433</v>
      </c>
      <c r="D1040" s="2" t="s">
        <v>749</v>
      </c>
      <c r="I1040" s="2" t="s">
        <v>109</v>
      </c>
      <c r="V1040" s="2" t="s">
        <v>3509</v>
      </c>
      <c r="AG1040" s="2" t="s">
        <v>3070</v>
      </c>
    </row>
    <row r="1041" spans="1:33" s="2" customFormat="1" x14ac:dyDescent="0.25">
      <c r="A1041" s="2">
        <v>330395</v>
      </c>
      <c r="B1041" s="2" t="s">
        <v>3429</v>
      </c>
      <c r="C1041" s="2" t="s">
        <v>491</v>
      </c>
      <c r="D1041" s="2" t="s">
        <v>3430</v>
      </c>
      <c r="I1041" s="2" t="s">
        <v>109</v>
      </c>
      <c r="V1041" s="2" t="s">
        <v>3509</v>
      </c>
      <c r="AG1041" s="2" t="s">
        <v>3070</v>
      </c>
    </row>
    <row r="1042" spans="1:33" s="2" customFormat="1" x14ac:dyDescent="0.25">
      <c r="A1042" s="2">
        <v>332158</v>
      </c>
      <c r="B1042" s="2" t="s">
        <v>3419</v>
      </c>
      <c r="C1042" s="2" t="s">
        <v>760</v>
      </c>
      <c r="D1042" s="2" t="s">
        <v>222</v>
      </c>
      <c r="I1042" s="2" t="s">
        <v>109</v>
      </c>
      <c r="V1042" s="2" t="s">
        <v>3509</v>
      </c>
      <c r="AG1042" s="2" t="s">
        <v>3070</v>
      </c>
    </row>
    <row r="1043" spans="1:33" s="2" customFormat="1" x14ac:dyDescent="0.25">
      <c r="A1043" s="2">
        <v>327781</v>
      </c>
      <c r="B1043" s="2" t="s">
        <v>3460</v>
      </c>
      <c r="C1043" s="2" t="s">
        <v>250</v>
      </c>
      <c r="D1043" s="2" t="s">
        <v>3461</v>
      </c>
      <c r="I1043" s="2" t="s">
        <v>109</v>
      </c>
      <c r="V1043" s="2" t="s">
        <v>3509</v>
      </c>
    </row>
    <row r="1044" spans="1:33" s="2" customFormat="1" x14ac:dyDescent="0.25">
      <c r="A1044" s="2">
        <v>335039</v>
      </c>
      <c r="B1044" s="2" t="s">
        <v>2330</v>
      </c>
      <c r="C1044" s="2" t="s">
        <v>230</v>
      </c>
      <c r="D1044" s="2" t="s">
        <v>211</v>
      </c>
      <c r="E1044" s="2" t="s">
        <v>77</v>
      </c>
      <c r="F1044" s="2">
        <v>36161</v>
      </c>
      <c r="G1044" s="2" t="s">
        <v>506</v>
      </c>
      <c r="H1044" s="2" t="s">
        <v>17</v>
      </c>
      <c r="I1044" s="2" t="s">
        <v>109</v>
      </c>
      <c r="J1044" s="2" t="s">
        <v>1044</v>
      </c>
      <c r="L1044" s="2" t="s">
        <v>31</v>
      </c>
      <c r="V1044" s="2" t="s">
        <v>3509</v>
      </c>
    </row>
    <row r="1045" spans="1:33" s="2" customFormat="1" x14ac:dyDescent="0.25">
      <c r="A1045" s="2">
        <v>335948</v>
      </c>
      <c r="B1045" s="2" t="s">
        <v>3402</v>
      </c>
      <c r="C1045" s="2" t="s">
        <v>666</v>
      </c>
      <c r="D1045" s="2" t="s">
        <v>393</v>
      </c>
      <c r="I1045" s="2" t="s">
        <v>109</v>
      </c>
      <c r="V1045" s="2" t="s">
        <v>3509</v>
      </c>
    </row>
    <row r="1046" spans="1:33" s="2" customFormat="1" x14ac:dyDescent="0.25">
      <c r="A1046" s="2">
        <v>336058</v>
      </c>
      <c r="B1046" s="2" t="s">
        <v>3401</v>
      </c>
      <c r="C1046" s="2" t="s">
        <v>250</v>
      </c>
      <c r="D1046" s="2" t="s">
        <v>534</v>
      </c>
      <c r="I1046" s="2" t="s">
        <v>109</v>
      </c>
      <c r="V1046" s="2" t="s">
        <v>3509</v>
      </c>
    </row>
    <row r="1047" spans="1:33" s="2" customFormat="1" x14ac:dyDescent="0.25">
      <c r="A1047" s="2">
        <v>336096</v>
      </c>
      <c r="B1047" s="2" t="s">
        <v>1926</v>
      </c>
      <c r="C1047" s="2" t="s">
        <v>493</v>
      </c>
      <c r="D1047" s="2" t="s">
        <v>1927</v>
      </c>
      <c r="E1047" s="2" t="s">
        <v>78</v>
      </c>
      <c r="F1047" s="2">
        <v>34335</v>
      </c>
      <c r="G1047" s="2" t="s">
        <v>695</v>
      </c>
      <c r="H1047" s="2" t="s">
        <v>17</v>
      </c>
      <c r="I1047" s="2" t="s">
        <v>109</v>
      </c>
      <c r="J1047" s="2" t="s">
        <v>15</v>
      </c>
      <c r="L1047" s="2" t="s">
        <v>59</v>
      </c>
      <c r="V1047" s="2" t="s">
        <v>3509</v>
      </c>
    </row>
    <row r="1048" spans="1:33" s="2" customFormat="1" x14ac:dyDescent="0.25">
      <c r="A1048" s="2">
        <v>335181</v>
      </c>
      <c r="B1048" s="2" t="s">
        <v>2388</v>
      </c>
      <c r="C1048" s="2" t="s">
        <v>1085</v>
      </c>
      <c r="D1048" s="2" t="s">
        <v>715</v>
      </c>
      <c r="E1048" s="2" t="s">
        <v>77</v>
      </c>
      <c r="F1048" s="2">
        <v>31581</v>
      </c>
      <c r="G1048" s="2" t="s">
        <v>59</v>
      </c>
      <c r="H1048" s="2" t="s">
        <v>17</v>
      </c>
      <c r="I1048" s="2" t="s">
        <v>109</v>
      </c>
      <c r="J1048" s="2" t="s">
        <v>1044</v>
      </c>
      <c r="L1048" s="2" t="s">
        <v>56</v>
      </c>
      <c r="V1048" s="2" t="s">
        <v>3509</v>
      </c>
      <c r="AG1048" s="2" t="s">
        <v>3070</v>
      </c>
    </row>
    <row r="1049" spans="1:33" s="2" customFormat="1" x14ac:dyDescent="0.25">
      <c r="A1049" s="2">
        <v>332054</v>
      </c>
      <c r="B1049" s="2" t="s">
        <v>3420</v>
      </c>
      <c r="C1049" s="2" t="s">
        <v>367</v>
      </c>
      <c r="D1049" s="2" t="s">
        <v>301</v>
      </c>
      <c r="I1049" s="2" t="s">
        <v>109</v>
      </c>
      <c r="V1049" s="2" t="s">
        <v>3509</v>
      </c>
      <c r="AG1049" s="2" t="s">
        <v>3070</v>
      </c>
    </row>
    <row r="1050" spans="1:33" s="2" customFormat="1" x14ac:dyDescent="0.25">
      <c r="A1050" s="2">
        <v>333007</v>
      </c>
      <c r="B1050" s="2" t="s">
        <v>3414</v>
      </c>
      <c r="C1050" s="2" t="s">
        <v>697</v>
      </c>
      <c r="D1050" s="2" t="s">
        <v>2463</v>
      </c>
      <c r="I1050" s="2" t="s">
        <v>109</v>
      </c>
      <c r="V1050" s="2" t="s">
        <v>3509</v>
      </c>
      <c r="AG1050" s="2" t="s">
        <v>3070</v>
      </c>
    </row>
    <row r="1051" spans="1:33" s="2" customFormat="1" x14ac:dyDescent="0.25">
      <c r="A1051" s="2">
        <v>335634</v>
      </c>
      <c r="B1051" s="2" t="s">
        <v>3403</v>
      </c>
      <c r="C1051" s="2" t="s">
        <v>213</v>
      </c>
      <c r="D1051" s="2" t="s">
        <v>265</v>
      </c>
      <c r="I1051" s="2" t="s">
        <v>109</v>
      </c>
      <c r="V1051" s="2" t="s">
        <v>3509</v>
      </c>
      <c r="AG1051" s="2" t="s">
        <v>3070</v>
      </c>
    </row>
    <row r="1052" spans="1:33" s="2" customFormat="1" x14ac:dyDescent="0.25">
      <c r="A1052" s="2">
        <v>336281</v>
      </c>
      <c r="B1052" s="2" t="s">
        <v>597</v>
      </c>
      <c r="C1052" s="2" t="s">
        <v>250</v>
      </c>
      <c r="D1052" s="2" t="s">
        <v>419</v>
      </c>
      <c r="I1052" s="2" t="s">
        <v>109</v>
      </c>
      <c r="V1052" s="2" t="s">
        <v>3509</v>
      </c>
      <c r="AG1052" s="2" t="s">
        <v>3070</v>
      </c>
    </row>
    <row r="1053" spans="1:33" s="2" customFormat="1" x14ac:dyDescent="0.25">
      <c r="A1053" s="2">
        <v>336879</v>
      </c>
      <c r="B1053" s="2" t="s">
        <v>3400</v>
      </c>
      <c r="C1053" s="2" t="s">
        <v>553</v>
      </c>
      <c r="D1053" s="2" t="s">
        <v>3056</v>
      </c>
      <c r="I1053" s="2" t="s">
        <v>109</v>
      </c>
      <c r="V1053" s="2" t="s">
        <v>3509</v>
      </c>
      <c r="AG1053" s="2" t="s">
        <v>3070</v>
      </c>
    </row>
    <row r="1054" spans="1:33" s="2" customFormat="1" x14ac:dyDescent="0.25">
      <c r="A1054" s="2">
        <v>337330</v>
      </c>
      <c r="B1054" s="2" t="s">
        <v>2473</v>
      </c>
      <c r="C1054" s="2" t="s">
        <v>230</v>
      </c>
      <c r="D1054" s="2" t="s">
        <v>658</v>
      </c>
      <c r="E1054" s="2" t="s">
        <v>77</v>
      </c>
      <c r="F1054" s="2">
        <v>31434</v>
      </c>
      <c r="G1054" s="2" t="s">
        <v>19</v>
      </c>
      <c r="H1054" s="2" t="s">
        <v>17</v>
      </c>
      <c r="I1054" s="2" t="s">
        <v>109</v>
      </c>
      <c r="V1054" s="2" t="s">
        <v>3509</v>
      </c>
    </row>
    <row r="1055" spans="1:33" s="2" customFormat="1" x14ac:dyDescent="0.25">
      <c r="A1055" s="2">
        <v>337865</v>
      </c>
      <c r="B1055" s="2" t="s">
        <v>2338</v>
      </c>
      <c r="C1055" s="2" t="s">
        <v>230</v>
      </c>
      <c r="D1055" s="2" t="s">
        <v>2339</v>
      </c>
      <c r="E1055" s="2" t="s">
        <v>78</v>
      </c>
      <c r="F1055" s="2">
        <v>33604</v>
      </c>
      <c r="G1055" s="2" t="s">
        <v>59</v>
      </c>
      <c r="H1055" s="2" t="s">
        <v>17</v>
      </c>
      <c r="I1055" s="2" t="s">
        <v>109</v>
      </c>
      <c r="J1055" s="2" t="s">
        <v>1044</v>
      </c>
      <c r="L1055" s="2" t="s">
        <v>59</v>
      </c>
      <c r="V1055" s="2" t="s">
        <v>3509</v>
      </c>
    </row>
    <row r="1056" spans="1:33" s="2" customFormat="1" x14ac:dyDescent="0.25">
      <c r="A1056" s="2">
        <v>337902</v>
      </c>
      <c r="B1056" s="2" t="s">
        <v>2141</v>
      </c>
      <c r="C1056" s="2" t="s">
        <v>553</v>
      </c>
      <c r="D1056" s="2" t="s">
        <v>2142</v>
      </c>
      <c r="E1056" s="2" t="s">
        <v>77</v>
      </c>
      <c r="F1056" s="2">
        <v>36413</v>
      </c>
      <c r="G1056" s="2" t="s">
        <v>526</v>
      </c>
      <c r="H1056" s="2" t="s">
        <v>17</v>
      </c>
      <c r="I1056" s="2" t="s">
        <v>109</v>
      </c>
      <c r="V1056" s="2" t="s">
        <v>3509</v>
      </c>
    </row>
    <row r="1057" spans="1:33" s="2" customFormat="1" x14ac:dyDescent="0.25">
      <c r="A1057" s="2">
        <v>338120</v>
      </c>
      <c r="B1057" s="2" t="s">
        <v>1556</v>
      </c>
      <c r="C1057" s="2" t="s">
        <v>230</v>
      </c>
      <c r="D1057" s="2" t="s">
        <v>1557</v>
      </c>
      <c r="E1057" s="2" t="s">
        <v>78</v>
      </c>
      <c r="F1057" s="2">
        <v>33586</v>
      </c>
      <c r="G1057" s="2" t="s">
        <v>1558</v>
      </c>
      <c r="H1057" s="2" t="s">
        <v>17</v>
      </c>
      <c r="I1057" s="2" t="s">
        <v>109</v>
      </c>
      <c r="J1057" s="2" t="s">
        <v>1044</v>
      </c>
      <c r="L1057" s="2" t="s">
        <v>59</v>
      </c>
      <c r="V1057" s="2" t="s">
        <v>3509</v>
      </c>
    </row>
    <row r="1058" spans="1:33" s="2" customFormat="1" x14ac:dyDescent="0.25">
      <c r="A1058" s="2">
        <v>338228</v>
      </c>
      <c r="B1058" s="2" t="s">
        <v>1939</v>
      </c>
      <c r="C1058" s="2" t="s">
        <v>318</v>
      </c>
      <c r="D1058" s="2" t="s">
        <v>1940</v>
      </c>
      <c r="E1058" s="2" t="s">
        <v>78</v>
      </c>
      <c r="F1058" s="2">
        <v>30056</v>
      </c>
      <c r="G1058" s="2" t="s">
        <v>864</v>
      </c>
      <c r="H1058" s="2" t="s">
        <v>17</v>
      </c>
      <c r="I1058" s="2" t="s">
        <v>109</v>
      </c>
      <c r="V1058" s="2" t="s">
        <v>3509</v>
      </c>
    </row>
    <row r="1059" spans="1:33" s="2" customFormat="1" x14ac:dyDescent="0.25">
      <c r="A1059" s="2">
        <v>336324</v>
      </c>
      <c r="B1059" s="2" t="s">
        <v>2100</v>
      </c>
      <c r="C1059" s="2" t="s">
        <v>270</v>
      </c>
      <c r="D1059" s="2" t="s">
        <v>2101</v>
      </c>
      <c r="E1059" s="2" t="s">
        <v>77</v>
      </c>
      <c r="F1059" s="2">
        <v>35182</v>
      </c>
      <c r="G1059" s="2" t="s">
        <v>2102</v>
      </c>
      <c r="H1059" s="2" t="s">
        <v>17</v>
      </c>
      <c r="I1059" s="2" t="s">
        <v>109</v>
      </c>
      <c r="J1059" s="2" t="s">
        <v>1044</v>
      </c>
      <c r="L1059" s="2" t="s">
        <v>31</v>
      </c>
      <c r="V1059" s="2" t="s">
        <v>3509</v>
      </c>
      <c r="AG1059" s="2" t="s">
        <v>3070</v>
      </c>
    </row>
    <row r="1060" spans="1:33" s="2" customFormat="1" x14ac:dyDescent="0.25">
      <c r="A1060" s="2">
        <v>337311</v>
      </c>
      <c r="B1060" s="2" t="s">
        <v>2225</v>
      </c>
      <c r="C1060" s="2" t="s">
        <v>599</v>
      </c>
      <c r="D1060" s="2" t="s">
        <v>265</v>
      </c>
      <c r="E1060" s="2" t="s">
        <v>77</v>
      </c>
      <c r="F1060" s="2">
        <v>31635</v>
      </c>
      <c r="G1060" s="2" t="s">
        <v>1541</v>
      </c>
      <c r="H1060" s="2" t="s">
        <v>17</v>
      </c>
      <c r="I1060" s="2" t="s">
        <v>109</v>
      </c>
      <c r="J1060" s="2" t="s">
        <v>15</v>
      </c>
      <c r="L1060" s="2" t="s">
        <v>68</v>
      </c>
      <c r="V1060" s="2" t="s">
        <v>3509</v>
      </c>
      <c r="AG1060" s="2" t="s">
        <v>3070</v>
      </c>
    </row>
    <row r="1061" spans="1:33" s="2" customFormat="1" x14ac:dyDescent="0.25">
      <c r="A1061" s="2">
        <v>337432</v>
      </c>
      <c r="B1061" s="2" t="s">
        <v>1585</v>
      </c>
      <c r="C1061" s="2" t="s">
        <v>230</v>
      </c>
      <c r="D1061" s="2" t="s">
        <v>1586</v>
      </c>
      <c r="E1061" s="2" t="s">
        <v>78</v>
      </c>
      <c r="H1061" s="2" t="s">
        <v>17</v>
      </c>
      <c r="I1061" s="2" t="s">
        <v>109</v>
      </c>
      <c r="V1061" s="2" t="s">
        <v>3509</v>
      </c>
      <c r="AG1061" s="2" t="s">
        <v>3070</v>
      </c>
    </row>
    <row r="1062" spans="1:33" s="2" customFormat="1" x14ac:dyDescent="0.25">
      <c r="A1062" s="2">
        <v>337506</v>
      </c>
      <c r="B1062" s="2" t="s">
        <v>2400</v>
      </c>
      <c r="C1062" s="2" t="s">
        <v>2401</v>
      </c>
      <c r="D1062" s="2" t="s">
        <v>1824</v>
      </c>
      <c r="E1062" s="2" t="s">
        <v>77</v>
      </c>
      <c r="F1062" s="2">
        <v>33116</v>
      </c>
      <c r="G1062" s="2" t="s">
        <v>2402</v>
      </c>
      <c r="H1062" s="2" t="s">
        <v>17</v>
      </c>
      <c r="I1062" s="2" t="s">
        <v>109</v>
      </c>
      <c r="V1062" s="2" t="s">
        <v>3509</v>
      </c>
      <c r="AG1062" s="2" t="s">
        <v>3070</v>
      </c>
    </row>
    <row r="1063" spans="1:33" s="2" customFormat="1" x14ac:dyDescent="0.25">
      <c r="A1063" s="2">
        <v>337799</v>
      </c>
      <c r="B1063" s="2" t="s">
        <v>2220</v>
      </c>
      <c r="C1063" s="2" t="s">
        <v>318</v>
      </c>
      <c r="D1063" s="2" t="s">
        <v>393</v>
      </c>
      <c r="E1063" s="2" t="s">
        <v>77</v>
      </c>
      <c r="F1063" s="2">
        <v>36017</v>
      </c>
      <c r="G1063" s="2" t="s">
        <v>807</v>
      </c>
      <c r="H1063" s="2" t="s">
        <v>17</v>
      </c>
      <c r="I1063" s="2" t="s">
        <v>109</v>
      </c>
      <c r="J1063" s="2" t="s">
        <v>15</v>
      </c>
      <c r="L1063" s="2" t="s">
        <v>38</v>
      </c>
      <c r="V1063" s="2" t="s">
        <v>3509</v>
      </c>
      <c r="AG1063" s="2" t="s">
        <v>3070</v>
      </c>
    </row>
    <row r="1064" spans="1:33" s="2" customFormat="1" x14ac:dyDescent="0.25">
      <c r="A1064" s="2">
        <v>337872</v>
      </c>
      <c r="B1064" s="2" t="s">
        <v>1967</v>
      </c>
      <c r="C1064" s="2" t="s">
        <v>760</v>
      </c>
      <c r="D1064" s="2" t="s">
        <v>822</v>
      </c>
      <c r="E1064" s="2" t="s">
        <v>78</v>
      </c>
      <c r="F1064" s="2">
        <v>34359</v>
      </c>
      <c r="G1064" s="2" t="s">
        <v>601</v>
      </c>
      <c r="H1064" s="2" t="s">
        <v>17</v>
      </c>
      <c r="I1064" s="2" t="s">
        <v>109</v>
      </c>
      <c r="J1064" s="2" t="s">
        <v>1044</v>
      </c>
      <c r="L1064" s="2" t="s">
        <v>41</v>
      </c>
      <c r="V1064" s="2" t="s">
        <v>3509</v>
      </c>
      <c r="AG1064" s="2" t="s">
        <v>3070</v>
      </c>
    </row>
    <row r="1065" spans="1:33" s="2" customFormat="1" x14ac:dyDescent="0.25">
      <c r="A1065" s="2">
        <v>337965</v>
      </c>
      <c r="B1065" s="2" t="s">
        <v>1956</v>
      </c>
      <c r="C1065" s="2" t="s">
        <v>333</v>
      </c>
      <c r="D1065" s="2" t="s">
        <v>421</v>
      </c>
      <c r="E1065" s="2" t="s">
        <v>77</v>
      </c>
      <c r="H1065" s="2" t="s">
        <v>17</v>
      </c>
      <c r="I1065" s="2" t="s">
        <v>109</v>
      </c>
      <c r="V1065" s="2" t="s">
        <v>3509</v>
      </c>
      <c r="AG1065" s="2" t="s">
        <v>3070</v>
      </c>
    </row>
    <row r="1066" spans="1:33" s="2" customFormat="1" x14ac:dyDescent="0.25">
      <c r="A1066" s="2">
        <v>338189</v>
      </c>
      <c r="B1066" s="2" t="s">
        <v>1559</v>
      </c>
      <c r="C1066" s="2" t="s">
        <v>213</v>
      </c>
      <c r="D1066" s="2" t="s">
        <v>903</v>
      </c>
      <c r="E1066" s="2" t="s">
        <v>77</v>
      </c>
      <c r="H1066" s="2" t="s">
        <v>17</v>
      </c>
      <c r="I1066" s="2" t="s">
        <v>109</v>
      </c>
      <c r="V1066" s="2" t="s">
        <v>3509</v>
      </c>
      <c r="AG1066" s="2" t="s">
        <v>3070</v>
      </c>
    </row>
    <row r="1067" spans="1:33" s="2" customFormat="1" x14ac:dyDescent="0.25">
      <c r="A1067" s="2">
        <v>336874</v>
      </c>
      <c r="B1067" s="2" t="s">
        <v>3031</v>
      </c>
      <c r="C1067" s="2" t="s">
        <v>1783</v>
      </c>
      <c r="D1067" s="2" t="s">
        <v>1075</v>
      </c>
      <c r="E1067" s="2" t="s">
        <v>77</v>
      </c>
      <c r="F1067" s="2">
        <v>33634</v>
      </c>
      <c r="G1067" s="2" t="s">
        <v>212</v>
      </c>
      <c r="H1067" s="2" t="s">
        <v>17</v>
      </c>
      <c r="I1067" s="2" t="s">
        <v>109</v>
      </c>
      <c r="J1067" s="2" t="s">
        <v>1044</v>
      </c>
      <c r="L1067" s="2" t="s">
        <v>19</v>
      </c>
      <c r="V1067" s="2" t="s">
        <v>3509</v>
      </c>
    </row>
    <row r="1068" spans="1:33" s="2" customFormat="1" x14ac:dyDescent="0.25">
      <c r="A1068" s="2">
        <v>339666</v>
      </c>
      <c r="B1068" s="2" t="s">
        <v>3376</v>
      </c>
      <c r="C1068" s="2" t="s">
        <v>1801</v>
      </c>
      <c r="D1068" s="2" t="s">
        <v>3048</v>
      </c>
      <c r="I1068" s="2" t="s">
        <v>109</v>
      </c>
      <c r="R1068" s="2">
        <v>4684</v>
      </c>
      <c r="S1068" s="2">
        <v>45497</v>
      </c>
      <c r="T1068" s="2">
        <v>20000</v>
      </c>
    </row>
    <row r="1069" spans="1:33" s="2" customFormat="1" x14ac:dyDescent="0.25">
      <c r="A1069" s="2">
        <v>339937</v>
      </c>
      <c r="B1069" s="2" t="s">
        <v>3214</v>
      </c>
      <c r="C1069" s="2" t="s">
        <v>323</v>
      </c>
      <c r="D1069" s="2" t="s">
        <v>293</v>
      </c>
      <c r="I1069" s="2" t="s">
        <v>109</v>
      </c>
      <c r="R1069" s="2">
        <v>4683</v>
      </c>
      <c r="S1069" s="2">
        <v>45497</v>
      </c>
      <c r="T1069" s="2">
        <v>20000</v>
      </c>
    </row>
    <row r="1070" spans="1:33" s="2" customFormat="1" x14ac:dyDescent="0.25">
      <c r="A1070" s="2">
        <v>339892</v>
      </c>
      <c r="B1070" s="2" t="s">
        <v>1920</v>
      </c>
      <c r="C1070" s="2" t="s">
        <v>315</v>
      </c>
      <c r="D1070" s="2" t="s">
        <v>339</v>
      </c>
      <c r="I1070" s="2" t="s">
        <v>109</v>
      </c>
      <c r="AG1070" s="2" t="s">
        <v>3070</v>
      </c>
    </row>
    <row r="1071" spans="1:33" s="2" customFormat="1" x14ac:dyDescent="0.25">
      <c r="A1071" s="2">
        <v>339625</v>
      </c>
      <c r="B1071" s="2" t="s">
        <v>3399</v>
      </c>
      <c r="C1071" s="2" t="s">
        <v>243</v>
      </c>
      <c r="D1071" s="2" t="s">
        <v>3009</v>
      </c>
      <c r="I1071" s="2" t="s">
        <v>109</v>
      </c>
      <c r="AG1071" s="2" t="s">
        <v>3070</v>
      </c>
    </row>
    <row r="1072" spans="1:33" s="2" customFormat="1" x14ac:dyDescent="0.25">
      <c r="A1072" s="2">
        <v>338347</v>
      </c>
      <c r="B1072" s="2" t="s">
        <v>2902</v>
      </c>
      <c r="C1072" s="2" t="s">
        <v>213</v>
      </c>
      <c r="D1072" s="2" t="s">
        <v>223</v>
      </c>
      <c r="E1072" s="2" t="s">
        <v>77</v>
      </c>
      <c r="F1072" s="2">
        <v>36892</v>
      </c>
      <c r="G1072" s="2" t="s">
        <v>793</v>
      </c>
      <c r="H1072" s="2" t="s">
        <v>17</v>
      </c>
      <c r="I1072" s="2" t="s">
        <v>109</v>
      </c>
      <c r="J1072" s="2" t="s">
        <v>15</v>
      </c>
      <c r="L1072" s="2" t="s">
        <v>31</v>
      </c>
      <c r="R1072" s="2">
        <v>4871</v>
      </c>
      <c r="S1072" s="2">
        <v>45509</v>
      </c>
      <c r="T1072" s="2">
        <v>230000</v>
      </c>
    </row>
    <row r="1073" spans="1:33" s="2" customFormat="1" x14ac:dyDescent="0.25">
      <c r="A1073" s="2">
        <v>339554</v>
      </c>
      <c r="B1073" s="2" t="s">
        <v>2843</v>
      </c>
      <c r="C1073" s="2" t="s">
        <v>310</v>
      </c>
      <c r="D1073" s="2" t="s">
        <v>2471</v>
      </c>
      <c r="E1073" s="2" t="s">
        <v>77</v>
      </c>
      <c r="F1073" s="2">
        <v>25826</v>
      </c>
      <c r="G1073" s="2" t="s">
        <v>2844</v>
      </c>
      <c r="H1073" s="2" t="s">
        <v>17</v>
      </c>
      <c r="I1073" s="2" t="s">
        <v>109</v>
      </c>
      <c r="J1073" s="2" t="s">
        <v>15</v>
      </c>
      <c r="K1073" s="2">
        <v>1989</v>
      </c>
      <c r="L1073" s="2" t="s">
        <v>68</v>
      </c>
      <c r="R1073" s="2">
        <v>5014</v>
      </c>
      <c r="S1073" s="2">
        <v>45512</v>
      </c>
      <c r="T1073" s="2">
        <v>30000</v>
      </c>
    </row>
    <row r="1074" spans="1:33" s="2" customFormat="1" x14ac:dyDescent="0.25">
      <c r="A1074" s="2">
        <v>339398</v>
      </c>
      <c r="B1074" s="2" t="s">
        <v>2553</v>
      </c>
      <c r="C1074" s="2" t="s">
        <v>325</v>
      </c>
      <c r="D1074" s="2" t="s">
        <v>280</v>
      </c>
      <c r="E1074" s="2" t="s">
        <v>77</v>
      </c>
      <c r="F1074" s="2">
        <v>34196</v>
      </c>
      <c r="G1074" s="2" t="s">
        <v>2554</v>
      </c>
      <c r="H1074" s="2" t="s">
        <v>17</v>
      </c>
      <c r="I1074" s="2" t="s">
        <v>109</v>
      </c>
      <c r="J1074" s="2" t="s">
        <v>1044</v>
      </c>
      <c r="K1074" s="2">
        <v>2012</v>
      </c>
      <c r="L1074" s="2" t="s">
        <v>51</v>
      </c>
      <c r="R1074" s="2">
        <v>4939</v>
      </c>
      <c r="S1074" s="2">
        <v>45511</v>
      </c>
      <c r="T1074" s="2">
        <v>20000</v>
      </c>
    </row>
    <row r="1075" spans="1:33" s="2" customFormat="1" x14ac:dyDescent="0.25">
      <c r="A1075" s="2">
        <v>339043</v>
      </c>
      <c r="B1075" s="2" t="s">
        <v>2837</v>
      </c>
      <c r="C1075" s="2" t="s">
        <v>321</v>
      </c>
      <c r="D1075" s="2" t="s">
        <v>425</v>
      </c>
      <c r="E1075" s="2" t="s">
        <v>78</v>
      </c>
      <c r="F1075" s="2">
        <v>32721</v>
      </c>
      <c r="G1075" s="2" t="s">
        <v>2838</v>
      </c>
      <c r="H1075" s="2" t="s">
        <v>17</v>
      </c>
      <c r="I1075" s="2" t="s">
        <v>109</v>
      </c>
      <c r="J1075" s="2" t="s">
        <v>1044</v>
      </c>
      <c r="K1075" s="2">
        <v>2008</v>
      </c>
      <c r="L1075" s="2" t="s">
        <v>74</v>
      </c>
    </row>
    <row r="1076" spans="1:33" s="2" customFormat="1" x14ac:dyDescent="0.25">
      <c r="A1076" s="2">
        <v>339150</v>
      </c>
      <c r="B1076" s="2" t="s">
        <v>2503</v>
      </c>
      <c r="C1076" s="2" t="s">
        <v>246</v>
      </c>
      <c r="D1076" s="2" t="s">
        <v>410</v>
      </c>
      <c r="E1076" s="2" t="s">
        <v>77</v>
      </c>
      <c r="F1076" s="2">
        <v>37590</v>
      </c>
      <c r="G1076" s="2" t="s">
        <v>2504</v>
      </c>
      <c r="H1076" s="2" t="s">
        <v>17</v>
      </c>
      <c r="I1076" s="2" t="s">
        <v>109</v>
      </c>
      <c r="J1076" s="2" t="s">
        <v>15</v>
      </c>
      <c r="K1076" s="2">
        <v>2020</v>
      </c>
      <c r="L1076" s="2" t="s">
        <v>71</v>
      </c>
      <c r="R1076" s="2">
        <v>4905</v>
      </c>
      <c r="S1076" s="2">
        <v>45510</v>
      </c>
      <c r="T1076" s="2">
        <v>20000</v>
      </c>
    </row>
    <row r="1077" spans="1:33" s="2" customFormat="1" x14ac:dyDescent="0.25">
      <c r="A1077" s="2">
        <v>339098</v>
      </c>
      <c r="B1077" s="2" t="s">
        <v>2069</v>
      </c>
      <c r="C1077" s="2" t="s">
        <v>230</v>
      </c>
      <c r="D1077" s="2" t="s">
        <v>2901</v>
      </c>
      <c r="E1077" s="2" t="s">
        <v>77</v>
      </c>
      <c r="F1077" s="2">
        <v>37598</v>
      </c>
      <c r="G1077" s="2" t="s">
        <v>632</v>
      </c>
      <c r="H1077" s="2" t="s">
        <v>17</v>
      </c>
      <c r="I1077" s="2" t="s">
        <v>109</v>
      </c>
      <c r="J1077" s="2" t="s">
        <v>1044</v>
      </c>
      <c r="K1077" s="2">
        <v>2021</v>
      </c>
      <c r="L1077" s="2" t="s">
        <v>68</v>
      </c>
      <c r="AG1077" s="2" t="s">
        <v>3070</v>
      </c>
    </row>
    <row r="1078" spans="1:33" s="2" customFormat="1" x14ac:dyDescent="0.25">
      <c r="A1078" s="2">
        <v>325825</v>
      </c>
      <c r="B1078" s="2" t="s">
        <v>2151</v>
      </c>
      <c r="C1078" s="2" t="s">
        <v>531</v>
      </c>
      <c r="D1078" s="2" t="s">
        <v>665</v>
      </c>
      <c r="E1078" s="2" t="s">
        <v>77</v>
      </c>
      <c r="F1078" s="2">
        <v>32696</v>
      </c>
      <c r="G1078" s="2" t="s">
        <v>456</v>
      </c>
      <c r="H1078" s="2" t="s">
        <v>17</v>
      </c>
      <c r="I1078" s="2" t="s">
        <v>109</v>
      </c>
      <c r="J1078" s="2" t="s">
        <v>1044</v>
      </c>
      <c r="L1078" s="2" t="s">
        <v>31</v>
      </c>
      <c r="V1078" s="2" t="s">
        <v>3084</v>
      </c>
      <c r="AG1078" s="2" t="s">
        <v>3070</v>
      </c>
    </row>
    <row r="1079" spans="1:33" s="2" customFormat="1" x14ac:dyDescent="0.25">
      <c r="A1079" s="2">
        <v>338685</v>
      </c>
      <c r="B1079" s="2" t="s">
        <v>3035</v>
      </c>
      <c r="C1079" s="2" t="s">
        <v>518</v>
      </c>
      <c r="D1079" s="2" t="s">
        <v>642</v>
      </c>
      <c r="E1079" s="2" t="s">
        <v>77</v>
      </c>
      <c r="F1079" s="2">
        <v>35981</v>
      </c>
      <c r="G1079" s="2" t="s">
        <v>3036</v>
      </c>
      <c r="H1079" s="2" t="s">
        <v>17</v>
      </c>
      <c r="I1079" s="2" t="s">
        <v>109</v>
      </c>
      <c r="J1079" s="2" t="s">
        <v>15</v>
      </c>
      <c r="L1079" s="2" t="s">
        <v>19</v>
      </c>
    </row>
    <row r="1080" spans="1:33" s="2" customFormat="1" x14ac:dyDescent="0.25">
      <c r="A1080" s="2">
        <v>337572</v>
      </c>
      <c r="B1080" s="2" t="s">
        <v>2960</v>
      </c>
      <c r="C1080" s="2" t="s">
        <v>230</v>
      </c>
      <c r="D1080" s="2" t="s">
        <v>2961</v>
      </c>
      <c r="E1080" s="2" t="s">
        <v>78</v>
      </c>
      <c r="F1080" s="2">
        <v>32644</v>
      </c>
      <c r="G1080" s="2" t="s">
        <v>2088</v>
      </c>
      <c r="H1080" s="2" t="s">
        <v>17</v>
      </c>
      <c r="I1080" s="2" t="s">
        <v>109</v>
      </c>
      <c r="J1080" s="2" t="s">
        <v>1044</v>
      </c>
      <c r="L1080" s="2" t="s">
        <v>48</v>
      </c>
      <c r="R1080" s="2">
        <v>4935</v>
      </c>
      <c r="S1080" s="2">
        <v>45511</v>
      </c>
      <c r="T1080" s="2">
        <v>4500</v>
      </c>
    </row>
    <row r="1081" spans="1:33" s="2" customFormat="1" x14ac:dyDescent="0.25">
      <c r="A1081" s="2">
        <v>339083</v>
      </c>
      <c r="B1081" s="2" t="s">
        <v>2860</v>
      </c>
      <c r="C1081" s="2" t="s">
        <v>246</v>
      </c>
      <c r="D1081" s="2" t="s">
        <v>2861</v>
      </c>
      <c r="E1081" s="2" t="s">
        <v>78</v>
      </c>
      <c r="F1081" s="2">
        <v>31237</v>
      </c>
      <c r="G1081" s="2" t="s">
        <v>2862</v>
      </c>
      <c r="H1081" s="2" t="s">
        <v>17</v>
      </c>
      <c r="I1081" s="2" t="s">
        <v>109</v>
      </c>
      <c r="J1081" s="2" t="s">
        <v>1044</v>
      </c>
      <c r="K1081" s="2">
        <v>2022</v>
      </c>
      <c r="L1081" s="2" t="s">
        <v>19</v>
      </c>
      <c r="R1081" s="2">
        <v>4965</v>
      </c>
      <c r="S1081" s="2">
        <v>45511</v>
      </c>
      <c r="T1081" s="2">
        <v>2000</v>
      </c>
    </row>
    <row r="1082" spans="1:33" s="2" customFormat="1" x14ac:dyDescent="0.25">
      <c r="A1082" s="2">
        <v>339874</v>
      </c>
      <c r="B1082" s="2" t="s">
        <v>3247</v>
      </c>
      <c r="C1082" s="2" t="s">
        <v>226</v>
      </c>
      <c r="D1082" s="2" t="s">
        <v>731</v>
      </c>
      <c r="I1082" s="2" t="s">
        <v>109</v>
      </c>
      <c r="R1082" s="2">
        <v>5001</v>
      </c>
      <c r="S1082" s="2">
        <v>45512</v>
      </c>
      <c r="T1082" s="2">
        <v>40000</v>
      </c>
    </row>
    <row r="1083" spans="1:33" s="2" customFormat="1" x14ac:dyDescent="0.25">
      <c r="A1083" s="2">
        <v>339378</v>
      </c>
      <c r="B1083" s="2" t="s">
        <v>2873</v>
      </c>
      <c r="C1083" s="2" t="s">
        <v>566</v>
      </c>
      <c r="D1083" s="2" t="s">
        <v>1447</v>
      </c>
      <c r="E1083" s="2" t="s">
        <v>77</v>
      </c>
      <c r="F1083" s="2">
        <v>37872</v>
      </c>
      <c r="G1083" s="2" t="s">
        <v>19</v>
      </c>
      <c r="H1083" s="2" t="s">
        <v>17</v>
      </c>
      <c r="I1083" s="2" t="s">
        <v>109</v>
      </c>
      <c r="J1083" s="2" t="s">
        <v>15</v>
      </c>
      <c r="K1083" s="2">
        <v>2022</v>
      </c>
      <c r="L1083" s="2" t="s">
        <v>48</v>
      </c>
      <c r="R1083" s="2">
        <v>4732</v>
      </c>
      <c r="S1083" s="2">
        <v>45502</v>
      </c>
      <c r="T1083" s="2">
        <v>20000</v>
      </c>
    </row>
    <row r="1084" spans="1:33" s="2" customFormat="1" x14ac:dyDescent="0.25">
      <c r="A1084" s="2">
        <v>340092</v>
      </c>
      <c r="B1084" s="2" t="s">
        <v>3112</v>
      </c>
      <c r="C1084" s="2" t="s">
        <v>3113</v>
      </c>
      <c r="D1084" s="2" t="s">
        <v>372</v>
      </c>
      <c r="I1084" s="2" t="s">
        <v>109</v>
      </c>
      <c r="AG1084" s="2" t="s">
        <v>3070</v>
      </c>
    </row>
    <row r="1085" spans="1:33" s="2" customFormat="1" x14ac:dyDescent="0.25">
      <c r="A1085" s="2">
        <v>339916</v>
      </c>
      <c r="B1085" s="2" t="s">
        <v>679</v>
      </c>
      <c r="C1085" s="2" t="s">
        <v>600</v>
      </c>
      <c r="D1085" s="2" t="s">
        <v>711</v>
      </c>
      <c r="I1085" s="2" t="s">
        <v>109</v>
      </c>
      <c r="AG1085" s="2" t="s">
        <v>3070</v>
      </c>
    </row>
    <row r="1086" spans="1:33" s="2" customFormat="1" x14ac:dyDescent="0.25">
      <c r="A1086" s="2">
        <v>328252</v>
      </c>
      <c r="B1086" s="2" t="s">
        <v>3452</v>
      </c>
      <c r="C1086" s="2" t="s">
        <v>3453</v>
      </c>
      <c r="D1086" s="2" t="s">
        <v>267</v>
      </c>
      <c r="I1086" s="2" t="s">
        <v>109</v>
      </c>
      <c r="V1086" s="2" t="s">
        <v>3088</v>
      </c>
    </row>
    <row r="1087" spans="1:33" s="2" customFormat="1" x14ac:dyDescent="0.25">
      <c r="A1087" s="2">
        <v>337979</v>
      </c>
      <c r="B1087" s="2" t="s">
        <v>957</v>
      </c>
      <c r="C1087" s="2" t="s">
        <v>566</v>
      </c>
      <c r="D1087" s="2" t="s">
        <v>738</v>
      </c>
      <c r="E1087" s="2" t="s">
        <v>77</v>
      </c>
      <c r="F1087" s="2">
        <v>31593</v>
      </c>
      <c r="G1087" s="2" t="s">
        <v>19</v>
      </c>
      <c r="H1087" s="2" t="s">
        <v>17</v>
      </c>
      <c r="I1087" s="2" t="s">
        <v>109</v>
      </c>
      <c r="J1087" s="2" t="s">
        <v>15</v>
      </c>
      <c r="L1087" s="2" t="s">
        <v>19</v>
      </c>
    </row>
    <row r="1088" spans="1:33" s="2" customFormat="1" x14ac:dyDescent="0.25">
      <c r="A1088" s="2">
        <v>339844</v>
      </c>
      <c r="B1088" s="2" t="s">
        <v>3267</v>
      </c>
      <c r="C1088" s="2" t="s">
        <v>323</v>
      </c>
      <c r="D1088" s="2" t="s">
        <v>306</v>
      </c>
      <c r="I1088" s="2" t="s">
        <v>109</v>
      </c>
      <c r="AG1088" s="2" t="s">
        <v>3070</v>
      </c>
    </row>
    <row r="1089" spans="1:33" s="2" customFormat="1" x14ac:dyDescent="0.25">
      <c r="A1089" s="2">
        <v>340007</v>
      </c>
      <c r="B1089" s="2" t="s">
        <v>3172</v>
      </c>
      <c r="C1089" s="2" t="s">
        <v>246</v>
      </c>
      <c r="D1089" s="2" t="s">
        <v>280</v>
      </c>
      <c r="I1089" s="2" t="s">
        <v>109</v>
      </c>
      <c r="AG1089" s="2" t="s">
        <v>3070</v>
      </c>
    </row>
    <row r="1090" spans="1:33" s="2" customFormat="1" x14ac:dyDescent="0.25">
      <c r="A1090" s="2">
        <v>339851</v>
      </c>
      <c r="B1090" s="2" t="s">
        <v>3262</v>
      </c>
      <c r="C1090" s="2" t="s">
        <v>533</v>
      </c>
      <c r="D1090" s="2" t="s">
        <v>233</v>
      </c>
      <c r="I1090" s="2" t="s">
        <v>109</v>
      </c>
      <c r="AG1090" s="2" t="s">
        <v>3070</v>
      </c>
    </row>
    <row r="1091" spans="1:33" s="2" customFormat="1" x14ac:dyDescent="0.25">
      <c r="A1091" s="2">
        <v>339350</v>
      </c>
      <c r="B1091" s="2" t="s">
        <v>2776</v>
      </c>
      <c r="C1091" s="2" t="s">
        <v>221</v>
      </c>
      <c r="D1091" s="2" t="s">
        <v>2777</v>
      </c>
      <c r="E1091" s="2" t="s">
        <v>78</v>
      </c>
      <c r="F1091" s="2">
        <v>26245</v>
      </c>
      <c r="G1091" s="2" t="s">
        <v>38</v>
      </c>
      <c r="H1091" s="2" t="s">
        <v>17</v>
      </c>
      <c r="I1091" s="2" t="s">
        <v>109</v>
      </c>
      <c r="J1091" s="2" t="s">
        <v>15</v>
      </c>
      <c r="K1091" s="2">
        <v>1989</v>
      </c>
      <c r="L1091" s="2" t="s">
        <v>38</v>
      </c>
      <c r="AG1091" s="2" t="s">
        <v>3070</v>
      </c>
    </row>
    <row r="1092" spans="1:33" s="2" customFormat="1" x14ac:dyDescent="0.25">
      <c r="A1092" s="2">
        <v>339162</v>
      </c>
      <c r="B1092" s="2" t="s">
        <v>2793</v>
      </c>
      <c r="C1092" s="2" t="s">
        <v>230</v>
      </c>
      <c r="D1092" s="2" t="s">
        <v>842</v>
      </c>
      <c r="E1092" s="2" t="s">
        <v>78</v>
      </c>
      <c r="F1092" s="2">
        <v>35933</v>
      </c>
      <c r="G1092" s="2" t="s">
        <v>212</v>
      </c>
      <c r="H1092" s="2" t="s">
        <v>17</v>
      </c>
      <c r="I1092" s="2" t="s">
        <v>109</v>
      </c>
      <c r="J1092" s="2" t="s">
        <v>15</v>
      </c>
      <c r="K1092" s="2">
        <v>2017</v>
      </c>
      <c r="L1092" s="2" t="s">
        <v>74</v>
      </c>
      <c r="AG1092" s="2" t="s">
        <v>3070</v>
      </c>
    </row>
    <row r="1093" spans="1:33" s="2" customFormat="1" x14ac:dyDescent="0.25">
      <c r="A1093" s="2">
        <v>339250</v>
      </c>
      <c r="B1093" s="2" t="s">
        <v>3016</v>
      </c>
      <c r="C1093" s="2" t="s">
        <v>274</v>
      </c>
      <c r="D1093" s="2" t="s">
        <v>272</v>
      </c>
      <c r="E1093" s="2" t="s">
        <v>78</v>
      </c>
      <c r="F1093" s="2">
        <v>32021</v>
      </c>
      <c r="G1093" s="2" t="s">
        <v>19</v>
      </c>
      <c r="H1093" s="2" t="s">
        <v>17</v>
      </c>
      <c r="I1093" s="2" t="s">
        <v>109</v>
      </c>
      <c r="J1093" s="2" t="s">
        <v>1044</v>
      </c>
      <c r="K1093" s="2">
        <v>1996</v>
      </c>
      <c r="L1093" s="2" t="s">
        <v>16</v>
      </c>
      <c r="R1093" s="2">
        <v>5073</v>
      </c>
      <c r="S1093" s="2">
        <v>45512</v>
      </c>
      <c r="T1093" s="2">
        <v>20000</v>
      </c>
    </row>
    <row r="1094" spans="1:33" s="2" customFormat="1" x14ac:dyDescent="0.25">
      <c r="A1094" s="2">
        <v>337718</v>
      </c>
      <c r="B1094" s="2" t="s">
        <v>1644</v>
      </c>
      <c r="C1094" s="2" t="s">
        <v>221</v>
      </c>
      <c r="D1094" s="2" t="s">
        <v>280</v>
      </c>
      <c r="E1094" s="2" t="s">
        <v>78</v>
      </c>
      <c r="F1094" s="2">
        <v>31423</v>
      </c>
      <c r="G1094" s="2" t="s">
        <v>19</v>
      </c>
      <c r="H1094" s="2" t="s">
        <v>17</v>
      </c>
      <c r="I1094" s="2" t="s">
        <v>109</v>
      </c>
      <c r="V1094" s="2" t="s">
        <v>3083</v>
      </c>
      <c r="AG1094" s="2" t="s">
        <v>3070</v>
      </c>
    </row>
    <row r="1095" spans="1:33" s="2" customFormat="1" x14ac:dyDescent="0.25">
      <c r="A1095" s="2">
        <v>331061</v>
      </c>
      <c r="B1095" s="2" t="s">
        <v>3424</v>
      </c>
      <c r="C1095" s="2" t="s">
        <v>274</v>
      </c>
      <c r="D1095" s="2" t="s">
        <v>590</v>
      </c>
      <c r="I1095" s="2" t="s">
        <v>109</v>
      </c>
      <c r="R1095" s="2">
        <v>5004</v>
      </c>
      <c r="S1095" s="2">
        <v>45512</v>
      </c>
      <c r="T1095" s="2">
        <v>70000</v>
      </c>
      <c r="V1095" s="2" t="s">
        <v>3088</v>
      </c>
    </row>
    <row r="1096" spans="1:33" s="2" customFormat="1" x14ac:dyDescent="0.25">
      <c r="A1096" s="2">
        <v>339770</v>
      </c>
      <c r="B1096" s="2" t="s">
        <v>3307</v>
      </c>
      <c r="C1096" s="2" t="s">
        <v>230</v>
      </c>
      <c r="D1096" s="2" t="s">
        <v>292</v>
      </c>
      <c r="I1096" s="2" t="s">
        <v>109</v>
      </c>
      <c r="AG1096" s="2" t="s">
        <v>3070</v>
      </c>
    </row>
    <row r="1097" spans="1:33" s="2" customFormat="1" x14ac:dyDescent="0.25">
      <c r="A1097" s="2">
        <v>313761</v>
      </c>
      <c r="B1097" s="2" t="s">
        <v>3494</v>
      </c>
      <c r="C1097" s="2" t="s">
        <v>213</v>
      </c>
      <c r="D1097" s="2" t="s">
        <v>3495</v>
      </c>
      <c r="I1097" s="2" t="s">
        <v>109</v>
      </c>
      <c r="V1097" s="2" t="s">
        <v>3088</v>
      </c>
    </row>
    <row r="1098" spans="1:33" s="2" customFormat="1" x14ac:dyDescent="0.25">
      <c r="A1098" s="2">
        <v>319366</v>
      </c>
      <c r="B1098" s="2" t="s">
        <v>3487</v>
      </c>
      <c r="C1098" s="2" t="s">
        <v>518</v>
      </c>
      <c r="D1098" s="2" t="s">
        <v>339</v>
      </c>
      <c r="I1098" s="2" t="s">
        <v>109</v>
      </c>
      <c r="V1098" s="2" t="s">
        <v>3088</v>
      </c>
    </row>
    <row r="1099" spans="1:33" s="2" customFormat="1" x14ac:dyDescent="0.25">
      <c r="A1099" s="2">
        <v>320398</v>
      </c>
      <c r="B1099" s="2" t="s">
        <v>3485</v>
      </c>
      <c r="C1099" s="2" t="s">
        <v>360</v>
      </c>
      <c r="D1099" s="2" t="s">
        <v>1069</v>
      </c>
      <c r="I1099" s="2" t="s">
        <v>109</v>
      </c>
      <c r="V1099" s="2" t="s">
        <v>3088</v>
      </c>
    </row>
    <row r="1100" spans="1:33" s="2" customFormat="1" x14ac:dyDescent="0.25">
      <c r="A1100" s="2">
        <v>323258</v>
      </c>
      <c r="B1100" s="2" t="s">
        <v>3482</v>
      </c>
      <c r="C1100" s="2" t="s">
        <v>392</v>
      </c>
      <c r="D1100" s="2" t="s">
        <v>3039</v>
      </c>
      <c r="I1100" s="2" t="s">
        <v>109</v>
      </c>
      <c r="V1100" s="2" t="s">
        <v>3088</v>
      </c>
    </row>
    <row r="1101" spans="1:33" s="2" customFormat="1" x14ac:dyDescent="0.25">
      <c r="A1101" s="2">
        <v>325567</v>
      </c>
      <c r="B1101" s="2" t="s">
        <v>3476</v>
      </c>
      <c r="C1101" s="2" t="s">
        <v>1929</v>
      </c>
      <c r="D1101" s="2" t="s">
        <v>421</v>
      </c>
      <c r="I1101" s="2" t="s">
        <v>109</v>
      </c>
      <c r="R1101" s="2">
        <v>4911</v>
      </c>
      <c r="S1101" s="2">
        <v>45510</v>
      </c>
      <c r="T1101" s="2">
        <v>210000</v>
      </c>
      <c r="V1101" s="2" t="s">
        <v>3088</v>
      </c>
    </row>
    <row r="1102" spans="1:33" s="2" customFormat="1" x14ac:dyDescent="0.25">
      <c r="A1102" s="2">
        <v>327348</v>
      </c>
      <c r="B1102" s="2" t="s">
        <v>3472</v>
      </c>
      <c r="C1102" s="2" t="s">
        <v>482</v>
      </c>
      <c r="D1102" s="2" t="s">
        <v>483</v>
      </c>
      <c r="I1102" s="2" t="s">
        <v>109</v>
      </c>
      <c r="R1102" s="2">
        <v>5036</v>
      </c>
      <c r="S1102" s="2">
        <v>45512</v>
      </c>
      <c r="T1102" s="2">
        <v>70000</v>
      </c>
      <c r="V1102" s="2" t="s">
        <v>3088</v>
      </c>
    </row>
    <row r="1103" spans="1:33" s="2" customFormat="1" x14ac:dyDescent="0.25">
      <c r="A1103" s="2">
        <v>327349</v>
      </c>
      <c r="B1103" s="2" t="s">
        <v>3470</v>
      </c>
      <c r="C1103" s="2" t="s">
        <v>253</v>
      </c>
      <c r="D1103" s="2" t="s">
        <v>3471</v>
      </c>
      <c r="I1103" s="2" t="s">
        <v>109</v>
      </c>
      <c r="V1103" s="2" t="s">
        <v>3088</v>
      </c>
    </row>
    <row r="1104" spans="1:33" s="2" customFormat="1" x14ac:dyDescent="0.25">
      <c r="A1104" s="2">
        <v>327624</v>
      </c>
      <c r="B1104" s="2" t="s">
        <v>3464</v>
      </c>
      <c r="C1104" s="2" t="s">
        <v>579</v>
      </c>
      <c r="D1104" s="2" t="s">
        <v>328</v>
      </c>
      <c r="I1104" s="2" t="s">
        <v>109</v>
      </c>
      <c r="V1104" s="2" t="s">
        <v>3088</v>
      </c>
    </row>
    <row r="1105" spans="1:33" s="2" customFormat="1" x14ac:dyDescent="0.25">
      <c r="A1105" s="2">
        <v>329258</v>
      </c>
      <c r="B1105" s="2" t="s">
        <v>3442</v>
      </c>
      <c r="C1105" s="2" t="s">
        <v>343</v>
      </c>
      <c r="D1105" s="2" t="s">
        <v>3443</v>
      </c>
      <c r="I1105" s="2" t="s">
        <v>109</v>
      </c>
      <c r="V1105" s="2" t="s">
        <v>3088</v>
      </c>
    </row>
    <row r="1106" spans="1:33" s="2" customFormat="1" x14ac:dyDescent="0.25">
      <c r="A1106" s="2">
        <v>327528</v>
      </c>
      <c r="B1106" s="2" t="s">
        <v>3465</v>
      </c>
      <c r="C1106" s="2" t="s">
        <v>3466</v>
      </c>
      <c r="D1106" s="2" t="s">
        <v>418</v>
      </c>
      <c r="I1106" s="2" t="s">
        <v>109</v>
      </c>
      <c r="V1106" s="2" t="s">
        <v>3088</v>
      </c>
      <c r="AG1106" s="2" t="s">
        <v>3070</v>
      </c>
    </row>
    <row r="1107" spans="1:33" s="2" customFormat="1" x14ac:dyDescent="0.25">
      <c r="A1107" s="2">
        <v>327771</v>
      </c>
      <c r="B1107" s="2" t="s">
        <v>3462</v>
      </c>
      <c r="C1107" s="2" t="s">
        <v>230</v>
      </c>
      <c r="D1107" s="2" t="s">
        <v>3463</v>
      </c>
      <c r="I1107" s="2" t="s">
        <v>109</v>
      </c>
      <c r="V1107" s="2" t="s">
        <v>3088</v>
      </c>
      <c r="AG1107" s="2" t="s">
        <v>3070</v>
      </c>
    </row>
    <row r="1108" spans="1:33" s="2" customFormat="1" x14ac:dyDescent="0.25">
      <c r="A1108" s="2">
        <v>328590</v>
      </c>
      <c r="B1108" s="2" t="s">
        <v>3449</v>
      </c>
      <c r="C1108" s="2" t="s">
        <v>555</v>
      </c>
      <c r="D1108" s="2" t="s">
        <v>636</v>
      </c>
      <c r="I1108" s="2" t="s">
        <v>109</v>
      </c>
      <c r="V1108" s="2" t="s">
        <v>3088</v>
      </c>
      <c r="AG1108" s="2" t="s">
        <v>3070</v>
      </c>
    </row>
    <row r="1109" spans="1:33" s="2" customFormat="1" x14ac:dyDescent="0.25">
      <c r="A1109" s="2">
        <v>329263</v>
      </c>
      <c r="B1109" s="2" t="s">
        <v>3441</v>
      </c>
      <c r="C1109" s="2" t="s">
        <v>602</v>
      </c>
      <c r="D1109" s="2" t="s">
        <v>423</v>
      </c>
      <c r="I1109" s="2" t="s">
        <v>109</v>
      </c>
      <c r="V1109" s="2" t="s">
        <v>3088</v>
      </c>
      <c r="AG1109" s="2" t="s">
        <v>3070</v>
      </c>
    </row>
    <row r="1110" spans="1:33" s="2" customFormat="1" x14ac:dyDescent="0.25">
      <c r="A1110" s="2">
        <v>329542</v>
      </c>
      <c r="B1110" s="2" t="s">
        <v>3439</v>
      </c>
      <c r="C1110" s="2" t="s">
        <v>610</v>
      </c>
      <c r="D1110" s="2" t="s">
        <v>2482</v>
      </c>
      <c r="I1110" s="2" t="s">
        <v>109</v>
      </c>
      <c r="V1110" s="2" t="s">
        <v>3088</v>
      </c>
      <c r="AG1110" s="2" t="s">
        <v>3070</v>
      </c>
    </row>
    <row r="1111" spans="1:33" s="2" customFormat="1" x14ac:dyDescent="0.25">
      <c r="A1111" s="2">
        <v>329710</v>
      </c>
      <c r="B1111" s="2" t="s">
        <v>3438</v>
      </c>
      <c r="C1111" s="2" t="s">
        <v>230</v>
      </c>
      <c r="D1111" s="2" t="s">
        <v>233</v>
      </c>
      <c r="I1111" s="2" t="s">
        <v>109</v>
      </c>
      <c r="V1111" s="2" t="s">
        <v>3088</v>
      </c>
      <c r="AG1111" s="2" t="s">
        <v>3070</v>
      </c>
    </row>
    <row r="1112" spans="1:33" s="2" customFormat="1" x14ac:dyDescent="0.25">
      <c r="A1112" s="2">
        <v>329831</v>
      </c>
      <c r="B1112" s="2" t="s">
        <v>3436</v>
      </c>
      <c r="C1112" s="2" t="s">
        <v>1089</v>
      </c>
      <c r="D1112" s="2" t="s">
        <v>285</v>
      </c>
      <c r="I1112" s="2" t="s">
        <v>109</v>
      </c>
      <c r="V1112" s="2" t="s">
        <v>3088</v>
      </c>
      <c r="AG1112" s="2" t="s">
        <v>3070</v>
      </c>
    </row>
    <row r="1113" spans="1:33" s="2" customFormat="1" x14ac:dyDescent="0.25">
      <c r="A1113" s="2">
        <v>330031</v>
      </c>
      <c r="B1113" s="2" t="s">
        <v>3434</v>
      </c>
      <c r="C1113" s="2" t="s">
        <v>230</v>
      </c>
      <c r="D1113" s="2" t="s">
        <v>767</v>
      </c>
      <c r="I1113" s="2" t="s">
        <v>109</v>
      </c>
      <c r="V1113" s="2" t="s">
        <v>3088</v>
      </c>
      <c r="AG1113" s="2" t="s">
        <v>3070</v>
      </c>
    </row>
    <row r="1114" spans="1:33" s="2" customFormat="1" x14ac:dyDescent="0.25">
      <c r="A1114" s="2">
        <v>331920</v>
      </c>
      <c r="B1114" s="2" t="s">
        <v>3421</v>
      </c>
      <c r="C1114" s="2" t="s">
        <v>315</v>
      </c>
      <c r="D1114" s="2" t="s">
        <v>263</v>
      </c>
      <c r="I1114" s="2" t="s">
        <v>109</v>
      </c>
      <c r="V1114" s="2" t="s">
        <v>3088</v>
      </c>
      <c r="AG1114" s="2" t="s">
        <v>3070</v>
      </c>
    </row>
    <row r="1115" spans="1:33" s="2" customFormat="1" x14ac:dyDescent="0.25">
      <c r="A1115" s="2">
        <v>331586</v>
      </c>
      <c r="B1115" s="2" t="s">
        <v>3423</v>
      </c>
      <c r="C1115" s="2" t="s">
        <v>246</v>
      </c>
      <c r="D1115" s="2" t="s">
        <v>238</v>
      </c>
      <c r="I1115" s="2" t="s">
        <v>109</v>
      </c>
      <c r="V1115" s="2" t="s">
        <v>3088</v>
      </c>
    </row>
    <row r="1116" spans="1:33" s="2" customFormat="1" x14ac:dyDescent="0.25">
      <c r="A1116" s="2">
        <v>333126</v>
      </c>
      <c r="B1116" s="2" t="s">
        <v>1795</v>
      </c>
      <c r="C1116" s="2" t="s">
        <v>652</v>
      </c>
      <c r="D1116" s="2" t="s">
        <v>280</v>
      </c>
      <c r="E1116" s="2" t="s">
        <v>77</v>
      </c>
      <c r="F1116" s="2">
        <v>34344</v>
      </c>
      <c r="G1116" s="2" t="s">
        <v>48</v>
      </c>
      <c r="H1116" s="2" t="s">
        <v>17</v>
      </c>
      <c r="I1116" s="2" t="s">
        <v>109</v>
      </c>
      <c r="J1116" s="2" t="s">
        <v>15</v>
      </c>
      <c r="L1116" s="2" t="s">
        <v>48</v>
      </c>
      <c r="V1116" s="2" t="s">
        <v>3082</v>
      </c>
    </row>
    <row r="1117" spans="1:33" s="2" customFormat="1" x14ac:dyDescent="0.25">
      <c r="A1117" s="2">
        <v>320207</v>
      </c>
      <c r="B1117" s="2" t="s">
        <v>1286</v>
      </c>
      <c r="C1117" s="2" t="s">
        <v>230</v>
      </c>
      <c r="D1117" s="2" t="s">
        <v>393</v>
      </c>
      <c r="E1117" s="2" t="s">
        <v>78</v>
      </c>
      <c r="F1117" s="2">
        <v>27353</v>
      </c>
      <c r="G1117" s="2" t="s">
        <v>1796</v>
      </c>
      <c r="H1117" s="2" t="s">
        <v>17</v>
      </c>
      <c r="I1117" s="2" t="s">
        <v>109</v>
      </c>
      <c r="J1117" s="2" t="s">
        <v>1044</v>
      </c>
      <c r="L1117" s="2" t="s">
        <v>19</v>
      </c>
      <c r="V1117" s="2" t="s">
        <v>3081</v>
      </c>
      <c r="AE1117" s="2" t="s">
        <v>3070</v>
      </c>
      <c r="AF1117" s="2" t="s">
        <v>3070</v>
      </c>
      <c r="AG1117" s="2" t="s">
        <v>3070</v>
      </c>
    </row>
    <row r="1118" spans="1:33" s="2" customFormat="1" x14ac:dyDescent="0.25">
      <c r="A1118" s="2">
        <v>329345</v>
      </c>
      <c r="B1118" s="2" t="s">
        <v>2019</v>
      </c>
      <c r="C1118" s="2" t="s">
        <v>335</v>
      </c>
      <c r="D1118" s="2" t="s">
        <v>680</v>
      </c>
      <c r="E1118" s="2" t="s">
        <v>78</v>
      </c>
      <c r="F1118" s="2">
        <v>35862</v>
      </c>
      <c r="G1118" s="2" t="s">
        <v>19</v>
      </c>
      <c r="H1118" s="2" t="s">
        <v>17</v>
      </c>
      <c r="I1118" s="2" t="s">
        <v>109</v>
      </c>
      <c r="J1118" s="2" t="s">
        <v>1044</v>
      </c>
      <c r="L1118" s="2" t="s">
        <v>19</v>
      </c>
      <c r="V1118" s="2" t="s">
        <v>3080</v>
      </c>
    </row>
    <row r="1119" spans="1:33" s="2" customFormat="1" x14ac:dyDescent="0.25">
      <c r="A1119" s="2">
        <v>317902</v>
      </c>
      <c r="B1119" s="2" t="s">
        <v>3488</v>
      </c>
      <c r="C1119" s="2" t="s">
        <v>524</v>
      </c>
      <c r="D1119" s="2" t="s">
        <v>572</v>
      </c>
      <c r="I1119" s="2" t="s">
        <v>109</v>
      </c>
      <c r="V1119" s="2" t="s">
        <v>3089</v>
      </c>
    </row>
    <row r="1120" spans="1:33" s="2" customFormat="1" x14ac:dyDescent="0.25">
      <c r="A1120" s="2">
        <v>319744</v>
      </c>
      <c r="B1120" s="2" t="s">
        <v>3486</v>
      </c>
      <c r="C1120" s="2" t="s">
        <v>2089</v>
      </c>
      <c r="D1120" s="2" t="s">
        <v>3058</v>
      </c>
      <c r="I1120" s="2" t="s">
        <v>109</v>
      </c>
      <c r="V1120" s="2" t="s">
        <v>3089</v>
      </c>
    </row>
    <row r="1121" spans="1:33" s="2" customFormat="1" x14ac:dyDescent="0.25">
      <c r="A1121" s="2">
        <v>321001</v>
      </c>
      <c r="B1121" s="2" t="s">
        <v>894</v>
      </c>
      <c r="C1121" s="2" t="s">
        <v>358</v>
      </c>
      <c r="D1121" s="2" t="s">
        <v>305</v>
      </c>
      <c r="I1121" s="2" t="s">
        <v>109</v>
      </c>
      <c r="V1121" s="2" t="s">
        <v>3089</v>
      </c>
    </row>
    <row r="1122" spans="1:33" s="2" customFormat="1" x14ac:dyDescent="0.25">
      <c r="A1122" s="2">
        <v>327836</v>
      </c>
      <c r="B1122" s="2" t="s">
        <v>3459</v>
      </c>
      <c r="C1122" s="2" t="s">
        <v>783</v>
      </c>
      <c r="D1122" s="2" t="s">
        <v>280</v>
      </c>
      <c r="I1122" s="2" t="s">
        <v>109</v>
      </c>
      <c r="V1122" s="2" t="s">
        <v>3089</v>
      </c>
    </row>
    <row r="1123" spans="1:33" s="2" customFormat="1" x14ac:dyDescent="0.25">
      <c r="A1123" s="2">
        <v>330839</v>
      </c>
      <c r="B1123" s="2" t="s">
        <v>3425</v>
      </c>
      <c r="C1123" s="2" t="s">
        <v>610</v>
      </c>
      <c r="D1123" s="2" t="s">
        <v>399</v>
      </c>
      <c r="I1123" s="2" t="s">
        <v>109</v>
      </c>
      <c r="V1123" s="2" t="s">
        <v>3089</v>
      </c>
    </row>
    <row r="1124" spans="1:33" s="2" customFormat="1" x14ac:dyDescent="0.25">
      <c r="A1124" s="2">
        <v>316383</v>
      </c>
      <c r="B1124" s="2" t="s">
        <v>3489</v>
      </c>
      <c r="C1124" s="2" t="s">
        <v>497</v>
      </c>
      <c r="D1124" s="2" t="s">
        <v>280</v>
      </c>
      <c r="I1124" s="2" t="s">
        <v>109</v>
      </c>
      <c r="V1124" s="2" t="s">
        <v>3089</v>
      </c>
      <c r="AG1124" s="2" t="s">
        <v>3070</v>
      </c>
    </row>
    <row r="1125" spans="1:33" s="2" customFormat="1" x14ac:dyDescent="0.25">
      <c r="A1125" s="2">
        <v>325987</v>
      </c>
      <c r="B1125" s="2" t="s">
        <v>3475</v>
      </c>
      <c r="C1125" s="2" t="s">
        <v>213</v>
      </c>
      <c r="D1125" s="2" t="s">
        <v>2235</v>
      </c>
      <c r="I1125" s="2" t="s">
        <v>109</v>
      </c>
      <c r="V1125" s="2" t="s">
        <v>3089</v>
      </c>
      <c r="AG1125" s="2" t="s">
        <v>3070</v>
      </c>
    </row>
    <row r="1126" spans="1:33" s="2" customFormat="1" x14ac:dyDescent="0.25">
      <c r="A1126" s="2">
        <v>326978</v>
      </c>
      <c r="B1126" s="2" t="s">
        <v>3474</v>
      </c>
      <c r="C1126" s="2" t="s">
        <v>230</v>
      </c>
      <c r="D1126" s="2" t="s">
        <v>464</v>
      </c>
      <c r="I1126" s="2" t="s">
        <v>109</v>
      </c>
      <c r="V1126" s="2" t="s">
        <v>3089</v>
      </c>
      <c r="AG1126" s="2" t="s">
        <v>3070</v>
      </c>
    </row>
    <row r="1127" spans="1:33" s="2" customFormat="1" x14ac:dyDescent="0.25">
      <c r="A1127" s="2">
        <v>327403</v>
      </c>
      <c r="B1127" s="2" t="s">
        <v>3467</v>
      </c>
      <c r="C1127" s="2" t="s">
        <v>581</v>
      </c>
      <c r="D1127" s="2" t="s">
        <v>3468</v>
      </c>
      <c r="I1127" s="2" t="s">
        <v>109</v>
      </c>
      <c r="V1127" s="2" t="s">
        <v>3089</v>
      </c>
      <c r="AG1127" s="2" t="s">
        <v>3070</v>
      </c>
    </row>
    <row r="1128" spans="1:33" s="2" customFormat="1" x14ac:dyDescent="0.25">
      <c r="A1128" s="2">
        <v>328745</v>
      </c>
      <c r="B1128" s="2" t="s">
        <v>3447</v>
      </c>
      <c r="C1128" s="2" t="s">
        <v>230</v>
      </c>
      <c r="D1128" s="2" t="s">
        <v>3448</v>
      </c>
      <c r="I1128" s="2" t="s">
        <v>109</v>
      </c>
      <c r="V1128" s="2" t="s">
        <v>3089</v>
      </c>
      <c r="AG1128" s="2" t="s">
        <v>3070</v>
      </c>
    </row>
    <row r="1129" spans="1:33" s="2" customFormat="1" x14ac:dyDescent="0.25">
      <c r="A1129" s="2">
        <v>324043</v>
      </c>
      <c r="B1129" s="2" t="s">
        <v>3467</v>
      </c>
      <c r="C1129" s="2" t="s">
        <v>581</v>
      </c>
      <c r="D1129" s="2" t="s">
        <v>3468</v>
      </c>
      <c r="I1129" s="2" t="s">
        <v>109</v>
      </c>
      <c r="V1129" s="2" t="s">
        <v>3089</v>
      </c>
      <c r="AG1129" s="2" t="s">
        <v>3070</v>
      </c>
    </row>
    <row r="1130" spans="1:33" s="2" customFormat="1" x14ac:dyDescent="0.25">
      <c r="A1130" s="2">
        <v>338449</v>
      </c>
      <c r="B1130" s="2" t="s">
        <v>2647</v>
      </c>
      <c r="C1130" s="2" t="s">
        <v>321</v>
      </c>
      <c r="D1130" s="2" t="s">
        <v>798</v>
      </c>
      <c r="E1130" s="2" t="s">
        <v>77</v>
      </c>
      <c r="F1130" s="2">
        <v>32874</v>
      </c>
      <c r="G1130" s="2" t="s">
        <v>19</v>
      </c>
      <c r="H1130" s="2" t="s">
        <v>17</v>
      </c>
      <c r="I1130" s="2" t="s">
        <v>109</v>
      </c>
      <c r="V1130" s="2" t="s">
        <v>3500</v>
      </c>
      <c r="AC1130" s="2" t="s">
        <v>3070</v>
      </c>
      <c r="AD1130" s="2" t="s">
        <v>3070</v>
      </c>
      <c r="AE1130" s="2" t="s">
        <v>3070</v>
      </c>
      <c r="AF1130" s="2" t="s">
        <v>3070</v>
      </c>
      <c r="AG1130" s="2" t="s">
        <v>3070</v>
      </c>
    </row>
    <row r="1131" spans="1:33" s="2" customFormat="1" x14ac:dyDescent="0.25">
      <c r="A1131" s="2">
        <v>339206</v>
      </c>
      <c r="B1131" s="2" t="s">
        <v>2547</v>
      </c>
      <c r="C1131" s="2" t="s">
        <v>482</v>
      </c>
      <c r="E1131" s="2" t="s">
        <v>78</v>
      </c>
      <c r="F1131" s="2">
        <v>26589</v>
      </c>
      <c r="G1131" s="2" t="s">
        <v>344</v>
      </c>
      <c r="H1131" s="2" t="s">
        <v>17</v>
      </c>
      <c r="I1131" s="2" t="s">
        <v>109</v>
      </c>
      <c r="J1131" s="2" t="s">
        <v>1044</v>
      </c>
      <c r="K1131" s="2">
        <v>1992</v>
      </c>
      <c r="L1131" s="2" t="s">
        <v>48</v>
      </c>
      <c r="V1131" s="2" t="s">
        <v>3499</v>
      </c>
      <c r="AF1131" s="2" t="s">
        <v>3070</v>
      </c>
      <c r="AG1131" s="2" t="s">
        <v>3070</v>
      </c>
    </row>
    <row r="1132" spans="1:33" s="2" customFormat="1" x14ac:dyDescent="0.25">
      <c r="A1132" s="2">
        <v>339583</v>
      </c>
      <c r="B1132" s="2" t="s">
        <v>550</v>
      </c>
      <c r="C1132" s="2" t="s">
        <v>335</v>
      </c>
      <c r="D1132" s="2" t="s">
        <v>3065</v>
      </c>
      <c r="I1132" s="2" t="s">
        <v>109</v>
      </c>
      <c r="V1132" s="2" t="s">
        <v>3501</v>
      </c>
      <c r="AE1132" s="2" t="s">
        <v>3070</v>
      </c>
      <c r="AF1132" s="2" t="s">
        <v>3070</v>
      </c>
      <c r="AG1132" s="2" t="s">
        <v>3070</v>
      </c>
    </row>
    <row r="1133" spans="1:33" s="2" customFormat="1" x14ac:dyDescent="0.25">
      <c r="A1133" s="2">
        <v>326375</v>
      </c>
      <c r="B1133" s="2" t="s">
        <v>2919</v>
      </c>
      <c r="C1133" s="2" t="s">
        <v>270</v>
      </c>
      <c r="D1133" s="2" t="s">
        <v>2920</v>
      </c>
      <c r="E1133" s="2" t="s">
        <v>77</v>
      </c>
      <c r="F1133" s="2">
        <v>34500</v>
      </c>
      <c r="G1133" s="2" t="s">
        <v>2921</v>
      </c>
      <c r="H1133" s="2" t="s">
        <v>17</v>
      </c>
      <c r="I1133" s="2" t="s">
        <v>109</v>
      </c>
      <c r="V1133" s="2" t="s">
        <v>3079</v>
      </c>
      <c r="AC1133" s="2" t="s">
        <v>3070</v>
      </c>
      <c r="AD1133" s="2" t="s">
        <v>3070</v>
      </c>
      <c r="AE1133" s="2" t="s">
        <v>3070</v>
      </c>
      <c r="AF1133" s="2" t="s">
        <v>3070</v>
      </c>
      <c r="AG1133" s="2" t="s">
        <v>3070</v>
      </c>
    </row>
    <row r="1134" spans="1:33" s="2" customFormat="1" x14ac:dyDescent="0.25">
      <c r="A1134" s="2">
        <v>329531</v>
      </c>
      <c r="B1134" s="2" t="s">
        <v>3440</v>
      </c>
      <c r="C1134" s="2" t="s">
        <v>850</v>
      </c>
      <c r="D1134" s="2" t="s">
        <v>838</v>
      </c>
      <c r="I1134" s="2" t="s">
        <v>109</v>
      </c>
      <c r="V1134" s="2" t="s">
        <v>3508</v>
      </c>
    </row>
    <row r="1135" spans="1:33" s="2" customFormat="1" x14ac:dyDescent="0.25">
      <c r="A1135" s="2">
        <v>337649</v>
      </c>
      <c r="B1135" s="2" t="s">
        <v>2870</v>
      </c>
      <c r="C1135" s="2" t="s">
        <v>275</v>
      </c>
      <c r="D1135" s="2" t="s">
        <v>2871</v>
      </c>
      <c r="E1135" s="2" t="s">
        <v>78</v>
      </c>
      <c r="F1135" s="2">
        <v>36044</v>
      </c>
      <c r="G1135" s="2" t="s">
        <v>1052</v>
      </c>
      <c r="H1135" s="2" t="s">
        <v>17</v>
      </c>
      <c r="I1135" s="2" t="s">
        <v>109</v>
      </c>
      <c r="J1135" s="2" t="s">
        <v>1044</v>
      </c>
      <c r="L1135" s="2" t="s">
        <v>62</v>
      </c>
      <c r="V1135" s="2" t="s">
        <v>3091</v>
      </c>
      <c r="AE1135" s="2" t="s">
        <v>3070</v>
      </c>
      <c r="AF1135" s="2" t="s">
        <v>3070</v>
      </c>
      <c r="AG1135" s="2" t="s">
        <v>3070</v>
      </c>
    </row>
    <row r="1136" spans="1:33" s="2" customFormat="1" x14ac:dyDescent="0.25">
      <c r="A1136" s="2">
        <v>314021</v>
      </c>
      <c r="B1136" s="2" t="s">
        <v>3493</v>
      </c>
      <c r="C1136" s="2" t="s">
        <v>246</v>
      </c>
      <c r="D1136" s="2" t="s">
        <v>391</v>
      </c>
      <c r="I1136" s="2" t="s">
        <v>109</v>
      </c>
      <c r="V1136" s="2" t="s">
        <v>3086</v>
      </c>
    </row>
    <row r="1137" spans="1:33" s="2" customFormat="1" x14ac:dyDescent="0.25">
      <c r="A1137" s="2">
        <v>314961</v>
      </c>
      <c r="B1137" s="2" t="s">
        <v>3491</v>
      </c>
      <c r="C1137" s="2" t="s">
        <v>213</v>
      </c>
      <c r="D1137" s="2" t="s">
        <v>3492</v>
      </c>
      <c r="I1137" s="2" t="s">
        <v>109</v>
      </c>
      <c r="V1137" s="2" t="s">
        <v>3086</v>
      </c>
      <c r="AG1137" s="2" t="s">
        <v>3070</v>
      </c>
    </row>
    <row r="1138" spans="1:33" s="2" customFormat="1" x14ac:dyDescent="0.25">
      <c r="A1138" s="2">
        <v>321725</v>
      </c>
      <c r="B1138" s="2" t="s">
        <v>3483</v>
      </c>
      <c r="C1138" s="2" t="s">
        <v>459</v>
      </c>
      <c r="D1138" s="2" t="s">
        <v>3484</v>
      </c>
      <c r="I1138" s="2" t="s">
        <v>109</v>
      </c>
      <c r="V1138" s="2" t="s">
        <v>3087</v>
      </c>
      <c r="AG1138" s="2" t="s">
        <v>3070</v>
      </c>
    </row>
    <row r="1139" spans="1:33" s="2" customFormat="1" x14ac:dyDescent="0.25">
      <c r="A1139" s="2">
        <v>331680</v>
      </c>
      <c r="B1139" s="2" t="s">
        <v>2916</v>
      </c>
      <c r="C1139" s="2" t="s">
        <v>213</v>
      </c>
      <c r="D1139" s="2" t="s">
        <v>1188</v>
      </c>
      <c r="E1139" s="2" t="s">
        <v>78</v>
      </c>
      <c r="H1139" s="2" t="s">
        <v>17</v>
      </c>
      <c r="I1139" s="2" t="s">
        <v>109</v>
      </c>
      <c r="V1139" s="2" t="s">
        <v>3090</v>
      </c>
    </row>
    <row r="1140" spans="1:33" s="2" customFormat="1" x14ac:dyDescent="0.25">
      <c r="A1140" s="2">
        <v>311341</v>
      </c>
      <c r="B1140" s="2" t="s">
        <v>1077</v>
      </c>
      <c r="C1140" s="2" t="s">
        <v>213</v>
      </c>
      <c r="D1140" s="2" t="s">
        <v>1078</v>
      </c>
      <c r="E1140" s="2" t="s">
        <v>77</v>
      </c>
      <c r="F1140" s="2">
        <v>30317</v>
      </c>
      <c r="G1140" s="2" t="s">
        <v>28</v>
      </c>
      <c r="H1140" s="2" t="s">
        <v>17</v>
      </c>
      <c r="I1140" s="2" t="s">
        <v>109</v>
      </c>
      <c r="J1140" s="2" t="s">
        <v>1044</v>
      </c>
      <c r="L1140" s="2" t="s">
        <v>28</v>
      </c>
      <c r="V1140" s="2" t="s">
        <v>3085</v>
      </c>
      <c r="AG1140" s="2" t="s">
        <v>3070</v>
      </c>
    </row>
    <row r="1141" spans="1:33" s="2" customFormat="1" x14ac:dyDescent="0.25">
      <c r="A1141" s="2">
        <v>315610</v>
      </c>
      <c r="B1141" s="2" t="s">
        <v>3490</v>
      </c>
      <c r="C1141" s="2" t="s">
        <v>867</v>
      </c>
      <c r="D1141" s="2" t="s">
        <v>425</v>
      </c>
      <c r="I1141" s="2" t="s">
        <v>109</v>
      </c>
      <c r="V1141" s="2" t="s">
        <v>3085</v>
      </c>
      <c r="AG1141" s="2" t="s">
        <v>3070</v>
      </c>
    </row>
    <row r="1142" spans="1:33" s="2" customFormat="1" x14ac:dyDescent="0.25">
      <c r="A1142" s="2">
        <v>336732</v>
      </c>
      <c r="B1142" s="2" t="s">
        <v>2964</v>
      </c>
      <c r="C1142" s="2" t="s">
        <v>325</v>
      </c>
      <c r="D1142" s="2" t="s">
        <v>272</v>
      </c>
      <c r="E1142" s="2" t="s">
        <v>77</v>
      </c>
      <c r="F1142" s="2">
        <v>36165</v>
      </c>
      <c r="G1142" s="2" t="s">
        <v>59</v>
      </c>
      <c r="H1142" s="2" t="s">
        <v>17</v>
      </c>
      <c r="I1142" s="2" t="s">
        <v>109</v>
      </c>
      <c r="V1142" s="2" t="s">
        <v>3502</v>
      </c>
      <c r="AB1142" s="2" t="s">
        <v>3070</v>
      </c>
      <c r="AC1142" s="2" t="s">
        <v>3070</v>
      </c>
      <c r="AD1142" s="2" t="s">
        <v>3070</v>
      </c>
      <c r="AE1142" s="2" t="s">
        <v>3070</v>
      </c>
      <c r="AF1142" s="2" t="s">
        <v>3070</v>
      </c>
      <c r="AG1142" s="2" t="s">
        <v>3070</v>
      </c>
    </row>
    <row r="1143" spans="1:33" s="2" customFormat="1" x14ac:dyDescent="0.25">
      <c r="A1143" s="2">
        <v>337839</v>
      </c>
      <c r="B1143" s="2" t="s">
        <v>2635</v>
      </c>
      <c r="C1143" s="2" t="s">
        <v>246</v>
      </c>
      <c r="D1143" s="2" t="s">
        <v>516</v>
      </c>
      <c r="E1143" s="2" t="s">
        <v>78</v>
      </c>
      <c r="F1143" s="2">
        <v>34726</v>
      </c>
      <c r="G1143" s="2" t="s">
        <v>245</v>
      </c>
      <c r="H1143" s="2" t="s">
        <v>17</v>
      </c>
      <c r="I1143" s="2" t="s">
        <v>109</v>
      </c>
      <c r="J1143" s="2" t="s">
        <v>1044</v>
      </c>
      <c r="L1143" s="2" t="s">
        <v>31</v>
      </c>
      <c r="V1143" s="2" t="s">
        <v>3503</v>
      </c>
      <c r="AE1143" s="2" t="s">
        <v>3070</v>
      </c>
      <c r="AF1143" s="2" t="s">
        <v>3070</v>
      </c>
      <c r="AG1143" s="2" t="s">
        <v>3070</v>
      </c>
    </row>
    <row r="1144" spans="1:33" s="2" customFormat="1" x14ac:dyDescent="0.25">
      <c r="A1144" s="2">
        <v>337959</v>
      </c>
      <c r="B1144" s="2" t="s">
        <v>2882</v>
      </c>
      <c r="C1144" s="2" t="s">
        <v>599</v>
      </c>
      <c r="D1144" s="2" t="s">
        <v>365</v>
      </c>
      <c r="E1144" s="2" t="s">
        <v>77</v>
      </c>
      <c r="F1144" s="2">
        <v>36424</v>
      </c>
      <c r="G1144" s="2" t="s">
        <v>446</v>
      </c>
      <c r="H1144" s="2" t="s">
        <v>17</v>
      </c>
      <c r="I1144" s="2" t="s">
        <v>109</v>
      </c>
      <c r="V1144" s="2" t="s">
        <v>3503</v>
      </c>
      <c r="AD1144" s="2" t="s">
        <v>3070</v>
      </c>
      <c r="AE1144" s="2" t="s">
        <v>3070</v>
      </c>
      <c r="AF1144" s="2" t="s">
        <v>3070</v>
      </c>
      <c r="AG1144" s="2" t="s">
        <v>3070</v>
      </c>
    </row>
    <row r="1145" spans="1:33" s="2" customFormat="1" x14ac:dyDescent="0.25">
      <c r="A1145" s="2">
        <v>338023</v>
      </c>
      <c r="B1145" s="2" t="s">
        <v>2520</v>
      </c>
      <c r="C1145" s="2" t="s">
        <v>1801</v>
      </c>
      <c r="D1145" s="2" t="s">
        <v>447</v>
      </c>
      <c r="E1145" s="2" t="s">
        <v>77</v>
      </c>
      <c r="H1145" s="2" t="s">
        <v>17</v>
      </c>
      <c r="I1145" s="2" t="s">
        <v>109</v>
      </c>
      <c r="V1145" s="2" t="s">
        <v>3503</v>
      </c>
      <c r="AD1145" s="2" t="s">
        <v>3070</v>
      </c>
      <c r="AE1145" s="2" t="s">
        <v>3070</v>
      </c>
      <c r="AF1145" s="2" t="s">
        <v>3070</v>
      </c>
      <c r="AG1145" s="2" t="s">
        <v>3070</v>
      </c>
    </row>
    <row r="1146" spans="1:33" s="2" customFormat="1" x14ac:dyDescent="0.25">
      <c r="A1146" s="2">
        <v>337093</v>
      </c>
      <c r="B1146" s="2" t="s">
        <v>1794</v>
      </c>
      <c r="C1146" s="2" t="s">
        <v>210</v>
      </c>
      <c r="D1146" s="2" t="s">
        <v>673</v>
      </c>
      <c r="E1146" s="2" t="s">
        <v>77</v>
      </c>
      <c r="H1146" s="2" t="s">
        <v>17</v>
      </c>
      <c r="I1146" s="2" t="s">
        <v>109</v>
      </c>
      <c r="V1146" s="2" t="s">
        <v>3504</v>
      </c>
      <c r="AA1146" s="2" t="s">
        <v>3070</v>
      </c>
      <c r="AB1146" s="2" t="s">
        <v>3070</v>
      </c>
      <c r="AC1146" s="2" t="s">
        <v>3070</v>
      </c>
      <c r="AD1146" s="2" t="s">
        <v>3070</v>
      </c>
      <c r="AE1146" s="2" t="s">
        <v>3070</v>
      </c>
      <c r="AF1146" s="2" t="s">
        <v>3070</v>
      </c>
      <c r="AG1146" s="2" t="s">
        <v>3070</v>
      </c>
    </row>
    <row r="1147" spans="1:33" s="2" customFormat="1" x14ac:dyDescent="0.25">
      <c r="A1147" s="2">
        <v>337533</v>
      </c>
      <c r="B1147" s="2" t="s">
        <v>2644</v>
      </c>
      <c r="C1147" s="2" t="s">
        <v>230</v>
      </c>
      <c r="D1147" s="2" t="s">
        <v>575</v>
      </c>
      <c r="E1147" s="2" t="s">
        <v>77</v>
      </c>
      <c r="H1147" s="2" t="s">
        <v>17</v>
      </c>
      <c r="I1147" s="2" t="s">
        <v>109</v>
      </c>
      <c r="V1147" s="2" t="s">
        <v>3504</v>
      </c>
    </row>
    <row r="1148" spans="1:33" s="2" customFormat="1" x14ac:dyDescent="0.25">
      <c r="A1148" s="2">
        <v>335710</v>
      </c>
      <c r="B1148" s="2" t="s">
        <v>2562</v>
      </c>
      <c r="C1148" s="2" t="s">
        <v>254</v>
      </c>
      <c r="D1148" s="2" t="s">
        <v>2356</v>
      </c>
      <c r="E1148" s="2" t="s">
        <v>78</v>
      </c>
      <c r="F1148" s="2">
        <v>30480</v>
      </c>
      <c r="G1148" s="2" t="s">
        <v>38</v>
      </c>
      <c r="H1148" s="2" t="s">
        <v>17</v>
      </c>
      <c r="I1148" s="2" t="s">
        <v>109</v>
      </c>
      <c r="J1148" s="2" t="s">
        <v>1044</v>
      </c>
      <c r="L1148" s="2" t="s">
        <v>38</v>
      </c>
      <c r="V1148" s="2" t="s">
        <v>3504</v>
      </c>
      <c r="AE1148" s="2" t="s">
        <v>3070</v>
      </c>
      <c r="AF1148" s="2" t="s">
        <v>3070</v>
      </c>
      <c r="AG1148" s="2" t="s">
        <v>3070</v>
      </c>
    </row>
    <row r="1149" spans="1:33" s="2" customFormat="1" x14ac:dyDescent="0.25">
      <c r="A1149" s="2">
        <v>335787</v>
      </c>
      <c r="B1149" s="2" t="s">
        <v>3001</v>
      </c>
      <c r="C1149" s="2" t="s">
        <v>829</v>
      </c>
      <c r="D1149" s="2" t="s">
        <v>483</v>
      </c>
      <c r="E1149" s="2" t="s">
        <v>78</v>
      </c>
      <c r="F1149" s="2">
        <v>29470</v>
      </c>
      <c r="G1149" s="2" t="s">
        <v>467</v>
      </c>
      <c r="H1149" s="2" t="s">
        <v>17</v>
      </c>
      <c r="I1149" s="2" t="s">
        <v>109</v>
      </c>
      <c r="J1149" s="2" t="s">
        <v>1044</v>
      </c>
      <c r="L1149" s="2" t="s">
        <v>65</v>
      </c>
      <c r="V1149" s="2" t="s">
        <v>3504</v>
      </c>
      <c r="AF1149" s="2" t="s">
        <v>3070</v>
      </c>
      <c r="AG1149" s="2" t="s">
        <v>3070</v>
      </c>
    </row>
    <row r="1150" spans="1:33" s="2" customFormat="1" x14ac:dyDescent="0.25">
      <c r="A1150" s="2">
        <v>336618</v>
      </c>
      <c r="B1150" s="2" t="s">
        <v>2839</v>
      </c>
      <c r="C1150" s="2" t="s">
        <v>2199</v>
      </c>
      <c r="D1150" s="2" t="s">
        <v>2840</v>
      </c>
      <c r="E1150" s="2" t="s">
        <v>78</v>
      </c>
      <c r="F1150" s="2">
        <v>25953</v>
      </c>
      <c r="G1150" s="2" t="s">
        <v>619</v>
      </c>
      <c r="H1150" s="2" t="s">
        <v>17</v>
      </c>
      <c r="I1150" s="2" t="s">
        <v>109</v>
      </c>
      <c r="V1150" s="2" t="s">
        <v>3504</v>
      </c>
      <c r="AD1150" s="2" t="s">
        <v>3070</v>
      </c>
      <c r="AE1150" s="2" t="s">
        <v>3070</v>
      </c>
      <c r="AF1150" s="2" t="s">
        <v>3070</v>
      </c>
      <c r="AG1150" s="2" t="s">
        <v>3070</v>
      </c>
    </row>
    <row r="1151" spans="1:33" s="2" customFormat="1" x14ac:dyDescent="0.25">
      <c r="A1151" s="2">
        <v>337327</v>
      </c>
      <c r="B1151" s="2" t="s">
        <v>251</v>
      </c>
      <c r="C1151" s="2" t="s">
        <v>599</v>
      </c>
      <c r="D1151" s="2" t="s">
        <v>233</v>
      </c>
      <c r="E1151" s="2" t="s">
        <v>77</v>
      </c>
      <c r="F1151" s="2">
        <v>29375</v>
      </c>
      <c r="G1151" s="2" t="s">
        <v>632</v>
      </c>
      <c r="H1151" s="2" t="s">
        <v>17</v>
      </c>
      <c r="I1151" s="2" t="s">
        <v>109</v>
      </c>
      <c r="V1151" s="2" t="s">
        <v>3504</v>
      </c>
      <c r="AC1151" s="2" t="s">
        <v>3070</v>
      </c>
      <c r="AD1151" s="2" t="s">
        <v>3070</v>
      </c>
      <c r="AE1151" s="2" t="s">
        <v>3070</v>
      </c>
      <c r="AF1151" s="2" t="s">
        <v>3070</v>
      </c>
      <c r="AG1151" s="2" t="s">
        <v>3070</v>
      </c>
    </row>
    <row r="1152" spans="1:33" s="2" customFormat="1" x14ac:dyDescent="0.25">
      <c r="A1152" s="2">
        <v>337395</v>
      </c>
      <c r="B1152" s="2" t="s">
        <v>2643</v>
      </c>
      <c r="C1152" s="2" t="s">
        <v>345</v>
      </c>
      <c r="D1152" s="2" t="s">
        <v>770</v>
      </c>
      <c r="E1152" s="2" t="s">
        <v>78</v>
      </c>
      <c r="F1152" s="2">
        <v>32887</v>
      </c>
      <c r="G1152" s="2" t="s">
        <v>19</v>
      </c>
      <c r="H1152" s="2" t="s">
        <v>17</v>
      </c>
      <c r="I1152" s="2" t="s">
        <v>109</v>
      </c>
      <c r="V1152" s="2" t="s">
        <v>3504</v>
      </c>
      <c r="AC1152" s="2" t="s">
        <v>3070</v>
      </c>
      <c r="AD1152" s="2" t="s">
        <v>3070</v>
      </c>
      <c r="AE1152" s="2" t="s">
        <v>3070</v>
      </c>
      <c r="AF1152" s="2" t="s">
        <v>3070</v>
      </c>
      <c r="AG1152" s="2" t="s">
        <v>3070</v>
      </c>
    </row>
    <row r="1153" spans="1:33" s="2" customFormat="1" x14ac:dyDescent="0.25">
      <c r="A1153" s="2">
        <v>337436</v>
      </c>
      <c r="B1153" s="2" t="s">
        <v>2956</v>
      </c>
      <c r="C1153" s="2" t="s">
        <v>213</v>
      </c>
      <c r="D1153" s="2" t="s">
        <v>2957</v>
      </c>
      <c r="E1153" s="2" t="s">
        <v>77</v>
      </c>
      <c r="H1153" s="2" t="s">
        <v>17</v>
      </c>
      <c r="I1153" s="2" t="s">
        <v>109</v>
      </c>
      <c r="V1153" s="2" t="s">
        <v>3504</v>
      </c>
      <c r="AD1153" s="2" t="s">
        <v>3070</v>
      </c>
      <c r="AE1153" s="2" t="s">
        <v>3070</v>
      </c>
      <c r="AF1153" s="2" t="s">
        <v>3070</v>
      </c>
      <c r="AG1153" s="2" t="s">
        <v>3070</v>
      </c>
    </row>
    <row r="1154" spans="1:33" s="2" customFormat="1" x14ac:dyDescent="0.25">
      <c r="A1154" s="2">
        <v>337505</v>
      </c>
      <c r="B1154" s="2" t="s">
        <v>2637</v>
      </c>
      <c r="C1154" s="2" t="s">
        <v>250</v>
      </c>
      <c r="D1154" s="2" t="s">
        <v>357</v>
      </c>
      <c r="E1154" s="2" t="s">
        <v>78</v>
      </c>
      <c r="F1154" s="2">
        <v>32894</v>
      </c>
      <c r="G1154" s="2" t="s">
        <v>506</v>
      </c>
      <c r="H1154" s="2" t="s">
        <v>17</v>
      </c>
      <c r="I1154" s="2" t="s">
        <v>109</v>
      </c>
      <c r="V1154" s="2" t="s">
        <v>3504</v>
      </c>
      <c r="AC1154" s="2" t="s">
        <v>3070</v>
      </c>
      <c r="AD1154" s="2" t="s">
        <v>3070</v>
      </c>
      <c r="AE1154" s="2" t="s">
        <v>3070</v>
      </c>
      <c r="AF1154" s="2" t="s">
        <v>3070</v>
      </c>
      <c r="AG1154" s="2" t="s">
        <v>3070</v>
      </c>
    </row>
    <row r="1155" spans="1:33" s="2" customFormat="1" x14ac:dyDescent="0.25">
      <c r="A1155" s="2">
        <v>337631</v>
      </c>
      <c r="B1155" s="2" t="s">
        <v>2421</v>
      </c>
      <c r="C1155" s="2" t="s">
        <v>2833</v>
      </c>
      <c r="D1155" s="2" t="s">
        <v>421</v>
      </c>
      <c r="E1155" s="2" t="s">
        <v>78</v>
      </c>
      <c r="F1155" s="2">
        <v>32903</v>
      </c>
      <c r="G1155" s="2" t="s">
        <v>702</v>
      </c>
      <c r="H1155" s="2" t="s">
        <v>17</v>
      </c>
      <c r="I1155" s="2" t="s">
        <v>109</v>
      </c>
      <c r="V1155" s="2" t="s">
        <v>3504</v>
      </c>
      <c r="AD1155" s="2" t="s">
        <v>3070</v>
      </c>
      <c r="AE1155" s="2" t="s">
        <v>3070</v>
      </c>
      <c r="AF1155" s="2" t="s">
        <v>3070</v>
      </c>
      <c r="AG1155" s="2" t="s">
        <v>3070</v>
      </c>
    </row>
    <row r="1156" spans="1:33" s="2" customFormat="1" x14ac:dyDescent="0.25">
      <c r="A1156" s="2">
        <v>337652</v>
      </c>
      <c r="B1156" s="2" t="s">
        <v>2342</v>
      </c>
      <c r="C1156" s="2" t="s">
        <v>246</v>
      </c>
      <c r="D1156" s="2" t="s">
        <v>419</v>
      </c>
      <c r="E1156" s="2" t="s">
        <v>78</v>
      </c>
      <c r="F1156" s="2">
        <v>34756</v>
      </c>
      <c r="G1156" s="2" t="s">
        <v>19</v>
      </c>
      <c r="H1156" s="2" t="s">
        <v>17</v>
      </c>
      <c r="I1156" s="2" t="s">
        <v>109</v>
      </c>
      <c r="J1156" s="2" t="s">
        <v>15</v>
      </c>
      <c r="L1156" s="2" t="s">
        <v>31</v>
      </c>
      <c r="V1156" s="2" t="s">
        <v>3504</v>
      </c>
      <c r="AG1156" s="2" t="s">
        <v>3070</v>
      </c>
    </row>
    <row r="1157" spans="1:33" s="2" customFormat="1" x14ac:dyDescent="0.25">
      <c r="A1157" s="2">
        <v>337676</v>
      </c>
      <c r="B1157" s="2" t="s">
        <v>2991</v>
      </c>
      <c r="C1157" s="2" t="s">
        <v>250</v>
      </c>
      <c r="D1157" s="2" t="s">
        <v>2992</v>
      </c>
      <c r="E1157" s="2" t="s">
        <v>78</v>
      </c>
      <c r="F1157" s="2">
        <v>29683</v>
      </c>
      <c r="G1157" s="2" t="s">
        <v>2993</v>
      </c>
      <c r="H1157" s="2" t="s">
        <v>17</v>
      </c>
      <c r="I1157" s="2" t="s">
        <v>109</v>
      </c>
      <c r="V1157" s="2" t="s">
        <v>3504</v>
      </c>
      <c r="AD1157" s="2" t="s">
        <v>3070</v>
      </c>
      <c r="AE1157" s="2" t="s">
        <v>3070</v>
      </c>
      <c r="AF1157" s="2" t="s">
        <v>3070</v>
      </c>
      <c r="AG1157" s="2" t="s">
        <v>3070</v>
      </c>
    </row>
    <row r="1158" spans="1:33" s="2" customFormat="1" x14ac:dyDescent="0.25">
      <c r="A1158" s="2">
        <v>337744</v>
      </c>
      <c r="B1158" s="2" t="s">
        <v>2630</v>
      </c>
      <c r="C1158" s="2" t="s">
        <v>2631</v>
      </c>
      <c r="D1158" s="2" t="s">
        <v>2632</v>
      </c>
      <c r="E1158" s="2" t="s">
        <v>77</v>
      </c>
      <c r="F1158" s="2">
        <v>33184</v>
      </c>
      <c r="G1158" s="2" t="s">
        <v>19</v>
      </c>
      <c r="H1158" s="2" t="s">
        <v>17</v>
      </c>
      <c r="I1158" s="2" t="s">
        <v>109</v>
      </c>
      <c r="V1158" s="2" t="s">
        <v>3504</v>
      </c>
      <c r="AC1158" s="2" t="s">
        <v>3070</v>
      </c>
      <c r="AD1158" s="2" t="s">
        <v>3070</v>
      </c>
      <c r="AE1158" s="2" t="s">
        <v>3070</v>
      </c>
      <c r="AF1158" s="2" t="s">
        <v>3070</v>
      </c>
      <c r="AG1158" s="2" t="s">
        <v>3070</v>
      </c>
    </row>
    <row r="1159" spans="1:33" s="2" customFormat="1" x14ac:dyDescent="0.25">
      <c r="A1159" s="2">
        <v>337767</v>
      </c>
      <c r="B1159" s="2" t="s">
        <v>2966</v>
      </c>
      <c r="C1159" s="2" t="s">
        <v>619</v>
      </c>
      <c r="D1159" s="2" t="s">
        <v>2646</v>
      </c>
      <c r="E1159" s="2" t="s">
        <v>77</v>
      </c>
      <c r="F1159" s="2">
        <v>36260</v>
      </c>
      <c r="G1159" s="2" t="s">
        <v>796</v>
      </c>
      <c r="H1159" s="2" t="s">
        <v>17</v>
      </c>
      <c r="I1159" s="2" t="s">
        <v>109</v>
      </c>
      <c r="J1159" s="2" t="s">
        <v>1044</v>
      </c>
      <c r="L1159" s="2" t="s">
        <v>74</v>
      </c>
      <c r="V1159" s="2" t="s">
        <v>3504</v>
      </c>
      <c r="AE1159" s="2" t="s">
        <v>3070</v>
      </c>
      <c r="AF1159" s="2" t="s">
        <v>3070</v>
      </c>
      <c r="AG1159" s="2" t="s">
        <v>3070</v>
      </c>
    </row>
    <row r="1160" spans="1:33" s="2" customFormat="1" x14ac:dyDescent="0.25">
      <c r="A1160" s="2">
        <v>337794</v>
      </c>
      <c r="B1160" s="2" t="s">
        <v>2922</v>
      </c>
      <c r="C1160" s="2" t="s">
        <v>321</v>
      </c>
      <c r="D1160" s="2" t="s">
        <v>719</v>
      </c>
      <c r="E1160" s="2" t="s">
        <v>77</v>
      </c>
      <c r="F1160" s="2">
        <v>34524</v>
      </c>
      <c r="G1160" s="2" t="s">
        <v>19</v>
      </c>
      <c r="H1160" s="2" t="s">
        <v>17</v>
      </c>
      <c r="I1160" s="2" t="s">
        <v>109</v>
      </c>
      <c r="V1160" s="2" t="s">
        <v>3504</v>
      </c>
      <c r="AC1160" s="2" t="s">
        <v>3070</v>
      </c>
      <c r="AD1160" s="2" t="s">
        <v>3070</v>
      </c>
      <c r="AE1160" s="2" t="s">
        <v>3070</v>
      </c>
      <c r="AF1160" s="2" t="s">
        <v>3070</v>
      </c>
      <c r="AG1160" s="2" t="s">
        <v>3070</v>
      </c>
    </row>
    <row r="1161" spans="1:33" s="2" customFormat="1" x14ac:dyDescent="0.25">
      <c r="A1161" s="2">
        <v>337862</v>
      </c>
      <c r="B1161" s="2" t="s">
        <v>2946</v>
      </c>
      <c r="C1161" s="2" t="s">
        <v>230</v>
      </c>
      <c r="D1161" s="2" t="s">
        <v>614</v>
      </c>
      <c r="E1161" s="2" t="s">
        <v>78</v>
      </c>
      <c r="F1161" s="2">
        <v>29237</v>
      </c>
      <c r="G1161" s="2" t="s">
        <v>19</v>
      </c>
      <c r="H1161" s="2" t="s">
        <v>17</v>
      </c>
      <c r="I1161" s="2" t="s">
        <v>109</v>
      </c>
      <c r="V1161" s="2" t="s">
        <v>3504</v>
      </c>
      <c r="AD1161" s="2" t="s">
        <v>3070</v>
      </c>
      <c r="AE1161" s="2" t="s">
        <v>3070</v>
      </c>
      <c r="AF1161" s="2" t="s">
        <v>3070</v>
      </c>
      <c r="AG1161" s="2" t="s">
        <v>3070</v>
      </c>
    </row>
    <row r="1162" spans="1:33" s="2" customFormat="1" x14ac:dyDescent="0.25">
      <c r="A1162" s="2">
        <v>337905</v>
      </c>
      <c r="B1162" s="2" t="s">
        <v>2563</v>
      </c>
      <c r="C1162" s="2" t="s">
        <v>816</v>
      </c>
      <c r="D1162" s="2" t="s">
        <v>223</v>
      </c>
      <c r="E1162" s="2" t="s">
        <v>78</v>
      </c>
      <c r="F1162" s="2">
        <v>30317</v>
      </c>
      <c r="G1162" s="2" t="s">
        <v>19</v>
      </c>
      <c r="H1162" s="2" t="s">
        <v>17</v>
      </c>
      <c r="I1162" s="2" t="s">
        <v>109</v>
      </c>
      <c r="J1162" s="2" t="s">
        <v>15</v>
      </c>
      <c r="L1162" s="2" t="s">
        <v>19</v>
      </c>
      <c r="V1162" s="2" t="s">
        <v>3504</v>
      </c>
      <c r="AG1162" s="2" t="s">
        <v>3070</v>
      </c>
    </row>
    <row r="1163" spans="1:33" s="2" customFormat="1" x14ac:dyDescent="0.25">
      <c r="A1163" s="2">
        <v>337936</v>
      </c>
      <c r="B1163" s="2" t="s">
        <v>2488</v>
      </c>
      <c r="C1163" s="2" t="s">
        <v>2701</v>
      </c>
      <c r="D1163" s="2" t="s">
        <v>1073</v>
      </c>
      <c r="E1163" s="2" t="s">
        <v>77</v>
      </c>
      <c r="F1163" s="2">
        <v>35347</v>
      </c>
      <c r="G1163" s="2" t="s">
        <v>19</v>
      </c>
      <c r="H1163" s="2" t="s">
        <v>17</v>
      </c>
      <c r="I1163" s="2" t="s">
        <v>109</v>
      </c>
      <c r="V1163" s="2" t="s">
        <v>3504</v>
      </c>
      <c r="AC1163" s="2" t="s">
        <v>3070</v>
      </c>
      <c r="AD1163" s="2" t="s">
        <v>3070</v>
      </c>
      <c r="AE1163" s="2" t="s">
        <v>3070</v>
      </c>
      <c r="AF1163" s="2" t="s">
        <v>3070</v>
      </c>
      <c r="AG1163" s="2" t="s">
        <v>3070</v>
      </c>
    </row>
    <row r="1164" spans="1:33" s="2" customFormat="1" x14ac:dyDescent="0.25">
      <c r="A1164" s="2">
        <v>335200</v>
      </c>
      <c r="B1164" s="2" t="s">
        <v>2627</v>
      </c>
      <c r="C1164" s="2" t="s">
        <v>384</v>
      </c>
      <c r="D1164" s="2" t="s">
        <v>222</v>
      </c>
      <c r="E1164" s="2" t="s">
        <v>77</v>
      </c>
      <c r="F1164" s="2">
        <v>34425</v>
      </c>
      <c r="G1164" s="2" t="s">
        <v>2628</v>
      </c>
      <c r="H1164" s="2" t="s">
        <v>17</v>
      </c>
      <c r="I1164" s="2" t="s">
        <v>109</v>
      </c>
      <c r="R1164" s="2">
        <v>4959</v>
      </c>
      <c r="S1164" s="2">
        <v>45511</v>
      </c>
      <c r="T1164" s="2">
        <v>16000</v>
      </c>
    </row>
    <row r="1165" spans="1:33" s="2" customFormat="1" x14ac:dyDescent="0.25">
      <c r="A1165" s="2">
        <v>337642</v>
      </c>
      <c r="B1165" s="2" t="s">
        <v>2591</v>
      </c>
      <c r="C1165" s="2" t="s">
        <v>246</v>
      </c>
      <c r="D1165" s="2" t="s">
        <v>677</v>
      </c>
      <c r="E1165" s="2" t="s">
        <v>78</v>
      </c>
      <c r="F1165" s="2">
        <v>32004</v>
      </c>
      <c r="G1165" s="2" t="s">
        <v>2592</v>
      </c>
      <c r="H1165" s="2" t="s">
        <v>17</v>
      </c>
      <c r="I1165" s="2" t="s">
        <v>109</v>
      </c>
      <c r="J1165" s="2" t="s">
        <v>1044</v>
      </c>
      <c r="L1165" s="2" t="s">
        <v>62</v>
      </c>
    </row>
    <row r="1166" spans="1:33" s="2" customFormat="1" x14ac:dyDescent="0.25">
      <c r="A1166" s="2">
        <v>338509</v>
      </c>
      <c r="B1166" s="2" t="s">
        <v>2917</v>
      </c>
      <c r="C1166" s="2" t="s">
        <v>588</v>
      </c>
      <c r="D1166" s="2" t="s">
        <v>622</v>
      </c>
      <c r="E1166" s="2" t="s">
        <v>78</v>
      </c>
      <c r="F1166" s="2">
        <v>32916</v>
      </c>
      <c r="G1166" s="2" t="s">
        <v>2918</v>
      </c>
      <c r="H1166" s="2" t="s">
        <v>17</v>
      </c>
      <c r="I1166" s="2" t="s">
        <v>109</v>
      </c>
      <c r="J1166" s="2" t="s">
        <v>1044</v>
      </c>
      <c r="L1166" s="2" t="s">
        <v>31</v>
      </c>
    </row>
    <row r="1167" spans="1:33" s="2" customFormat="1" x14ac:dyDescent="0.25">
      <c r="A1167" s="2">
        <v>338529</v>
      </c>
      <c r="B1167" s="2" t="s">
        <v>2674</v>
      </c>
      <c r="C1167" s="2" t="s">
        <v>524</v>
      </c>
      <c r="D1167" s="2" t="s">
        <v>631</v>
      </c>
      <c r="E1167" s="2" t="s">
        <v>77</v>
      </c>
      <c r="F1167" s="2">
        <v>31079</v>
      </c>
      <c r="G1167" s="2" t="s">
        <v>2675</v>
      </c>
      <c r="H1167" s="2" t="s">
        <v>17</v>
      </c>
      <c r="I1167" s="2" t="s">
        <v>109</v>
      </c>
      <c r="R1167" s="2">
        <v>4771</v>
      </c>
      <c r="S1167" s="2">
        <v>45504</v>
      </c>
      <c r="T1167" s="2">
        <v>47500</v>
      </c>
    </row>
    <row r="1168" spans="1:33" s="2" customFormat="1" x14ac:dyDescent="0.25">
      <c r="A1168" s="2">
        <v>338539</v>
      </c>
      <c r="B1168" s="2" t="s">
        <v>2868</v>
      </c>
      <c r="C1168" s="2" t="s">
        <v>246</v>
      </c>
      <c r="D1168" s="2" t="s">
        <v>768</v>
      </c>
      <c r="E1168" s="2" t="s">
        <v>77</v>
      </c>
      <c r="F1168" s="2">
        <v>32509</v>
      </c>
      <c r="G1168" s="2" t="s">
        <v>2869</v>
      </c>
      <c r="H1168" s="2" t="s">
        <v>17</v>
      </c>
      <c r="I1168" s="2" t="s">
        <v>109</v>
      </c>
      <c r="J1168" s="2" t="s">
        <v>1044</v>
      </c>
      <c r="L1168" s="2" t="s">
        <v>74</v>
      </c>
    </row>
    <row r="1169" spans="1:20" s="2" customFormat="1" x14ac:dyDescent="0.25">
      <c r="A1169" s="2">
        <v>338543</v>
      </c>
      <c r="B1169" s="2" t="s">
        <v>2859</v>
      </c>
      <c r="C1169" s="2" t="s">
        <v>276</v>
      </c>
      <c r="D1169" s="2" t="s">
        <v>235</v>
      </c>
      <c r="E1169" s="2" t="s">
        <v>78</v>
      </c>
      <c r="F1169" s="2">
        <v>34443</v>
      </c>
      <c r="G1169" s="2" t="s">
        <v>245</v>
      </c>
      <c r="H1169" s="2" t="s">
        <v>20</v>
      </c>
      <c r="I1169" s="2" t="s">
        <v>109</v>
      </c>
    </row>
    <row r="1170" spans="1:20" s="2" customFormat="1" x14ac:dyDescent="0.25">
      <c r="A1170" s="2">
        <v>338558</v>
      </c>
      <c r="B1170" s="2" t="s">
        <v>2800</v>
      </c>
      <c r="C1170" s="2" t="s">
        <v>371</v>
      </c>
      <c r="D1170" s="2" t="s">
        <v>806</v>
      </c>
      <c r="E1170" s="2" t="s">
        <v>78</v>
      </c>
      <c r="F1170" s="2">
        <v>34147</v>
      </c>
      <c r="G1170" s="2" t="s">
        <v>319</v>
      </c>
      <c r="H1170" s="2" t="s">
        <v>17</v>
      </c>
      <c r="I1170" s="2" t="s">
        <v>109</v>
      </c>
      <c r="J1170" s="2" t="s">
        <v>1055</v>
      </c>
      <c r="L1170" s="2" t="s">
        <v>31</v>
      </c>
    </row>
    <row r="1171" spans="1:20" s="2" customFormat="1" x14ac:dyDescent="0.25">
      <c r="A1171" s="2">
        <v>338588</v>
      </c>
      <c r="B1171" s="2" t="s">
        <v>2952</v>
      </c>
      <c r="C1171" s="2" t="s">
        <v>318</v>
      </c>
      <c r="D1171" s="2" t="s">
        <v>870</v>
      </c>
      <c r="E1171" s="2" t="s">
        <v>78</v>
      </c>
      <c r="F1171" s="2">
        <v>29129</v>
      </c>
      <c r="G1171" s="2" t="s">
        <v>571</v>
      </c>
      <c r="H1171" s="2" t="s">
        <v>17</v>
      </c>
      <c r="I1171" s="2" t="s">
        <v>109</v>
      </c>
      <c r="J1171" s="2" t="s">
        <v>1044</v>
      </c>
      <c r="L1171" s="2" t="s">
        <v>19</v>
      </c>
    </row>
    <row r="1172" spans="1:20" s="2" customFormat="1" x14ac:dyDescent="0.25">
      <c r="A1172" s="2">
        <v>338671</v>
      </c>
      <c r="B1172" s="2" t="s">
        <v>2926</v>
      </c>
      <c r="C1172" s="2" t="s">
        <v>725</v>
      </c>
      <c r="D1172" s="2" t="s">
        <v>391</v>
      </c>
      <c r="E1172" s="2" t="s">
        <v>78</v>
      </c>
      <c r="F1172" s="2">
        <v>31413</v>
      </c>
      <c r="G1172" s="2" t="s">
        <v>65</v>
      </c>
      <c r="H1172" s="2" t="s">
        <v>17</v>
      </c>
      <c r="I1172" s="2" t="s">
        <v>109</v>
      </c>
      <c r="J1172" s="2" t="s">
        <v>1044</v>
      </c>
      <c r="L1172" s="2" t="s">
        <v>31</v>
      </c>
    </row>
    <row r="1173" spans="1:20" s="2" customFormat="1" x14ac:dyDescent="0.25">
      <c r="A1173" s="2">
        <v>338742</v>
      </c>
      <c r="B1173" s="2" t="s">
        <v>2624</v>
      </c>
      <c r="C1173" s="2" t="s">
        <v>453</v>
      </c>
      <c r="D1173" s="2" t="s">
        <v>269</v>
      </c>
      <c r="E1173" s="2" t="s">
        <v>77</v>
      </c>
      <c r="F1173" s="2">
        <v>34147</v>
      </c>
      <c r="G1173" s="2" t="s">
        <v>212</v>
      </c>
      <c r="H1173" s="2" t="s">
        <v>17</v>
      </c>
      <c r="I1173" s="2" t="s">
        <v>109</v>
      </c>
      <c r="J1173" s="2" t="s">
        <v>1044</v>
      </c>
      <c r="L1173" s="2" t="s">
        <v>19</v>
      </c>
    </row>
    <row r="1174" spans="1:20" s="2" customFormat="1" x14ac:dyDescent="0.25">
      <c r="A1174" s="2">
        <v>338748</v>
      </c>
      <c r="B1174" s="2" t="s">
        <v>763</v>
      </c>
      <c r="C1174" s="2" t="s">
        <v>315</v>
      </c>
      <c r="D1174" s="2" t="s">
        <v>803</v>
      </c>
      <c r="E1174" s="2" t="s">
        <v>77</v>
      </c>
      <c r="F1174" s="2">
        <v>30177</v>
      </c>
      <c r="G1174" s="2" t="s">
        <v>19</v>
      </c>
      <c r="H1174" s="2" t="s">
        <v>17</v>
      </c>
      <c r="I1174" s="2" t="s">
        <v>109</v>
      </c>
      <c r="J1174" s="2" t="s">
        <v>1044</v>
      </c>
      <c r="L1174" s="2" t="s">
        <v>48</v>
      </c>
    </row>
    <row r="1175" spans="1:20" s="2" customFormat="1" x14ac:dyDescent="0.25">
      <c r="A1175" s="2">
        <v>338757</v>
      </c>
      <c r="B1175" s="2" t="s">
        <v>608</v>
      </c>
      <c r="C1175" s="2" t="s">
        <v>246</v>
      </c>
      <c r="D1175" s="2" t="s">
        <v>372</v>
      </c>
      <c r="E1175" s="2" t="s">
        <v>77</v>
      </c>
      <c r="F1175" s="2">
        <v>36895</v>
      </c>
      <c r="G1175" s="2" t="s">
        <v>19</v>
      </c>
      <c r="H1175" s="2" t="s">
        <v>17</v>
      </c>
      <c r="I1175" s="2" t="s">
        <v>109</v>
      </c>
      <c r="J1175" s="2" t="s">
        <v>1044</v>
      </c>
      <c r="L1175" s="2" t="s">
        <v>19</v>
      </c>
    </row>
    <row r="1176" spans="1:20" s="2" customFormat="1" x14ac:dyDescent="0.25">
      <c r="A1176" s="2">
        <v>338820</v>
      </c>
      <c r="B1176" s="2" t="s">
        <v>3005</v>
      </c>
      <c r="C1176" s="2" t="s">
        <v>230</v>
      </c>
      <c r="D1176" s="2" t="s">
        <v>516</v>
      </c>
      <c r="E1176" s="2" t="s">
        <v>78</v>
      </c>
      <c r="F1176" s="2">
        <v>33320</v>
      </c>
      <c r="G1176" s="2" t="s">
        <v>19</v>
      </c>
      <c r="H1176" s="2" t="s">
        <v>17</v>
      </c>
      <c r="I1176" s="2" t="s">
        <v>109</v>
      </c>
      <c r="J1176" s="2" t="s">
        <v>1044</v>
      </c>
      <c r="L1176" s="2" t="s">
        <v>74</v>
      </c>
    </row>
    <row r="1177" spans="1:20" s="2" customFormat="1" x14ac:dyDescent="0.25">
      <c r="A1177" s="2">
        <v>338870</v>
      </c>
      <c r="B1177" s="2" t="s">
        <v>2883</v>
      </c>
      <c r="C1177" s="2" t="s">
        <v>688</v>
      </c>
      <c r="D1177" s="2" t="s">
        <v>450</v>
      </c>
      <c r="E1177" s="2" t="s">
        <v>77</v>
      </c>
      <c r="F1177" s="2">
        <v>37261</v>
      </c>
      <c r="G1177" s="2" t="s">
        <v>407</v>
      </c>
      <c r="H1177" s="2" t="s">
        <v>17</v>
      </c>
      <c r="I1177" s="2" t="s">
        <v>109</v>
      </c>
      <c r="J1177" s="2" t="s">
        <v>15</v>
      </c>
      <c r="L1177" s="2" t="s">
        <v>31</v>
      </c>
    </row>
    <row r="1178" spans="1:20" s="2" customFormat="1" x14ac:dyDescent="0.25">
      <c r="A1178" s="2">
        <v>338987</v>
      </c>
      <c r="B1178" s="2" t="s">
        <v>2915</v>
      </c>
      <c r="C1178" s="2" t="s">
        <v>325</v>
      </c>
      <c r="D1178" s="2" t="s">
        <v>419</v>
      </c>
      <c r="E1178" s="2" t="s">
        <v>77</v>
      </c>
      <c r="F1178" s="2">
        <v>35810</v>
      </c>
      <c r="G1178" s="2" t="s">
        <v>900</v>
      </c>
      <c r="H1178" s="2" t="s">
        <v>17</v>
      </c>
      <c r="I1178" s="2" t="s">
        <v>109</v>
      </c>
      <c r="J1178" s="2" t="s">
        <v>1044</v>
      </c>
      <c r="L1178" s="2" t="s">
        <v>41</v>
      </c>
    </row>
    <row r="1179" spans="1:20" s="2" customFormat="1" x14ac:dyDescent="0.25">
      <c r="A1179" s="2">
        <v>338996</v>
      </c>
      <c r="B1179" s="2" t="s">
        <v>2649</v>
      </c>
      <c r="C1179" s="2" t="s">
        <v>276</v>
      </c>
      <c r="D1179" s="2" t="s">
        <v>339</v>
      </c>
      <c r="E1179" s="2" t="s">
        <v>78</v>
      </c>
      <c r="F1179" s="2">
        <v>32898</v>
      </c>
      <c r="G1179" s="2" t="s">
        <v>2650</v>
      </c>
      <c r="H1179" s="2" t="s">
        <v>17</v>
      </c>
      <c r="I1179" s="2" t="s">
        <v>109</v>
      </c>
      <c r="J1179" s="2" t="s">
        <v>1044</v>
      </c>
      <c r="L1179" s="2" t="s">
        <v>62</v>
      </c>
    </row>
    <row r="1180" spans="1:20" s="2" customFormat="1" x14ac:dyDescent="0.25">
      <c r="A1180" s="2">
        <v>338999</v>
      </c>
      <c r="B1180" s="2" t="s">
        <v>2950</v>
      </c>
      <c r="C1180" s="2" t="s">
        <v>612</v>
      </c>
      <c r="D1180" s="2" t="s">
        <v>241</v>
      </c>
      <c r="E1180" s="2" t="s">
        <v>77</v>
      </c>
      <c r="F1180" s="2">
        <v>30212</v>
      </c>
      <c r="G1180" s="2" t="s">
        <v>786</v>
      </c>
      <c r="H1180" s="2" t="s">
        <v>17</v>
      </c>
      <c r="I1180" s="2" t="s">
        <v>109</v>
      </c>
      <c r="J1180" s="2" t="s">
        <v>1044</v>
      </c>
      <c r="L1180" s="2" t="s">
        <v>19</v>
      </c>
    </row>
    <row r="1181" spans="1:20" s="2" customFormat="1" x14ac:dyDescent="0.25">
      <c r="A1181" s="2">
        <v>339000</v>
      </c>
      <c r="B1181" s="2" t="s">
        <v>2974</v>
      </c>
      <c r="C1181" s="2" t="s">
        <v>533</v>
      </c>
      <c r="D1181" s="2" t="s">
        <v>711</v>
      </c>
      <c r="E1181" s="2" t="s">
        <v>77</v>
      </c>
      <c r="F1181" s="2">
        <v>32030</v>
      </c>
      <c r="G1181" s="2" t="s">
        <v>2566</v>
      </c>
      <c r="H1181" s="2" t="s">
        <v>17</v>
      </c>
      <c r="I1181" s="2" t="s">
        <v>109</v>
      </c>
      <c r="J1181" s="2" t="s">
        <v>1044</v>
      </c>
      <c r="K1181" s="2">
        <v>2008</v>
      </c>
      <c r="L1181" s="2" t="s">
        <v>62</v>
      </c>
    </row>
    <row r="1182" spans="1:20" s="2" customFormat="1" x14ac:dyDescent="0.25">
      <c r="A1182" s="2">
        <v>339007</v>
      </c>
      <c r="B1182" s="2" t="s">
        <v>3002</v>
      </c>
      <c r="C1182" s="2" t="s">
        <v>959</v>
      </c>
      <c r="D1182" s="2" t="s">
        <v>561</v>
      </c>
      <c r="E1182" s="2" t="s">
        <v>78</v>
      </c>
      <c r="G1182" s="2" t="s">
        <v>41</v>
      </c>
      <c r="H1182" s="2" t="s">
        <v>17</v>
      </c>
      <c r="I1182" s="2" t="s">
        <v>109</v>
      </c>
      <c r="J1182" s="2" t="s">
        <v>1044</v>
      </c>
      <c r="K1182" s="2">
        <v>2014</v>
      </c>
      <c r="L1182" s="2" t="s">
        <v>41</v>
      </c>
    </row>
    <row r="1183" spans="1:20" s="2" customFormat="1" x14ac:dyDescent="0.25">
      <c r="A1183" s="2">
        <v>339027</v>
      </c>
      <c r="B1183" s="2" t="s">
        <v>2798</v>
      </c>
      <c r="C1183" s="2" t="s">
        <v>213</v>
      </c>
      <c r="D1183" s="2" t="s">
        <v>629</v>
      </c>
      <c r="E1183" s="2" t="s">
        <v>78</v>
      </c>
      <c r="F1183" s="2">
        <v>32510</v>
      </c>
      <c r="G1183" s="2" t="s">
        <v>2799</v>
      </c>
      <c r="H1183" s="2" t="s">
        <v>17</v>
      </c>
      <c r="I1183" s="2" t="s">
        <v>109</v>
      </c>
      <c r="J1183" s="2" t="s">
        <v>1044</v>
      </c>
      <c r="L1183" s="2" t="s">
        <v>48</v>
      </c>
    </row>
    <row r="1184" spans="1:20" s="2" customFormat="1" x14ac:dyDescent="0.25">
      <c r="A1184" s="2">
        <v>339031</v>
      </c>
      <c r="B1184" s="2" t="s">
        <v>2568</v>
      </c>
      <c r="C1184" s="2" t="s">
        <v>213</v>
      </c>
      <c r="D1184" s="2" t="s">
        <v>314</v>
      </c>
      <c r="E1184" s="2" t="s">
        <v>78</v>
      </c>
      <c r="F1184" s="2">
        <v>37647</v>
      </c>
      <c r="G1184" s="2" t="s">
        <v>19</v>
      </c>
      <c r="H1184" s="2" t="s">
        <v>32</v>
      </c>
      <c r="I1184" s="2" t="s">
        <v>109</v>
      </c>
      <c r="J1184" s="2" t="s">
        <v>1044</v>
      </c>
      <c r="K1184" s="2">
        <v>2022</v>
      </c>
      <c r="L1184" s="2" t="s">
        <v>19</v>
      </c>
      <c r="R1184" s="2">
        <v>4878</v>
      </c>
      <c r="S1184" s="2">
        <v>45509</v>
      </c>
      <c r="T1184" s="2">
        <v>100000</v>
      </c>
    </row>
    <row r="1185" spans="1:20" s="2" customFormat="1" x14ac:dyDescent="0.25">
      <c r="A1185" s="2">
        <v>339034</v>
      </c>
      <c r="B1185" s="2" t="s">
        <v>2640</v>
      </c>
      <c r="C1185" s="2" t="s">
        <v>210</v>
      </c>
      <c r="D1185" s="2" t="s">
        <v>419</v>
      </c>
      <c r="E1185" s="2" t="s">
        <v>77</v>
      </c>
      <c r="F1185" s="2">
        <v>34700</v>
      </c>
      <c r="G1185" s="2" t="s">
        <v>2641</v>
      </c>
      <c r="H1185" s="2" t="s">
        <v>17</v>
      </c>
      <c r="I1185" s="2" t="s">
        <v>109</v>
      </c>
      <c r="J1185" s="2" t="s">
        <v>1044</v>
      </c>
      <c r="K1185" s="2">
        <v>2012</v>
      </c>
      <c r="L1185" s="2" t="s">
        <v>793</v>
      </c>
    </row>
    <row r="1186" spans="1:20" s="2" customFormat="1" x14ac:dyDescent="0.25">
      <c r="A1186" s="2">
        <v>339054</v>
      </c>
      <c r="B1186" s="2" t="s">
        <v>2638</v>
      </c>
      <c r="C1186" s="2" t="s">
        <v>420</v>
      </c>
      <c r="D1186" s="2" t="s">
        <v>233</v>
      </c>
      <c r="E1186" s="2" t="s">
        <v>78</v>
      </c>
      <c r="F1186" s="2">
        <v>35746</v>
      </c>
      <c r="G1186" s="2" t="s">
        <v>2639</v>
      </c>
      <c r="H1186" s="2" t="s">
        <v>17</v>
      </c>
      <c r="I1186" s="2" t="s">
        <v>109</v>
      </c>
      <c r="J1186" s="2" t="s">
        <v>1044</v>
      </c>
      <c r="K1186" s="2">
        <v>2017</v>
      </c>
      <c r="L1186" s="2" t="s">
        <v>74</v>
      </c>
    </row>
    <row r="1187" spans="1:20" s="2" customFormat="1" x14ac:dyDescent="0.25">
      <c r="A1187" s="2">
        <v>339059</v>
      </c>
      <c r="B1187" s="2" t="s">
        <v>2973</v>
      </c>
      <c r="C1187" s="2" t="s">
        <v>545</v>
      </c>
      <c r="D1187" s="2" t="s">
        <v>273</v>
      </c>
      <c r="E1187" s="2" t="s">
        <v>78</v>
      </c>
      <c r="F1187" s="2">
        <v>30846</v>
      </c>
      <c r="G1187" s="2" t="s">
        <v>19</v>
      </c>
      <c r="H1187" s="2" t="s">
        <v>17</v>
      </c>
      <c r="I1187" s="2" t="s">
        <v>109</v>
      </c>
      <c r="J1187" s="2" t="s">
        <v>1044</v>
      </c>
      <c r="K1187" s="2">
        <v>2018</v>
      </c>
      <c r="L1187" s="2" t="s">
        <v>19</v>
      </c>
    </row>
    <row r="1188" spans="1:20" s="2" customFormat="1" x14ac:dyDescent="0.25">
      <c r="A1188" s="2">
        <v>339067</v>
      </c>
      <c r="B1188" s="2" t="s">
        <v>2903</v>
      </c>
      <c r="C1188" s="2" t="s">
        <v>230</v>
      </c>
      <c r="D1188" s="2" t="s">
        <v>558</v>
      </c>
      <c r="E1188" s="2" t="s">
        <v>78</v>
      </c>
      <c r="F1188" s="2">
        <v>37788</v>
      </c>
      <c r="G1188" s="2" t="s">
        <v>344</v>
      </c>
      <c r="H1188" s="2" t="s">
        <v>17</v>
      </c>
      <c r="I1188" s="2" t="s">
        <v>109</v>
      </c>
      <c r="J1188" s="2" t="s">
        <v>1044</v>
      </c>
      <c r="K1188" s="2">
        <v>2022</v>
      </c>
      <c r="L1188" s="2" t="s">
        <v>31</v>
      </c>
    </row>
    <row r="1189" spans="1:20" s="2" customFormat="1" x14ac:dyDescent="0.25">
      <c r="A1189" s="2">
        <v>339069</v>
      </c>
      <c r="B1189" s="2" t="s">
        <v>2994</v>
      </c>
      <c r="C1189" s="2" t="s">
        <v>733</v>
      </c>
      <c r="D1189" s="2" t="s">
        <v>2371</v>
      </c>
      <c r="E1189" s="2" t="s">
        <v>77</v>
      </c>
      <c r="F1189" s="2">
        <v>36958</v>
      </c>
      <c r="G1189" s="2" t="s">
        <v>59</v>
      </c>
      <c r="H1189" s="2" t="s">
        <v>17</v>
      </c>
      <c r="I1189" s="2" t="s">
        <v>109</v>
      </c>
      <c r="J1189" s="2" t="s">
        <v>15</v>
      </c>
      <c r="K1189" s="2">
        <v>2022</v>
      </c>
      <c r="L1189" s="2" t="s">
        <v>59</v>
      </c>
    </row>
    <row r="1190" spans="1:20" s="2" customFormat="1" x14ac:dyDescent="0.25">
      <c r="A1190" s="2">
        <v>339091</v>
      </c>
      <c r="B1190" s="2" t="s">
        <v>2982</v>
      </c>
      <c r="C1190" s="2" t="s">
        <v>364</v>
      </c>
      <c r="D1190" s="2" t="s">
        <v>2983</v>
      </c>
      <c r="E1190" s="2" t="s">
        <v>78</v>
      </c>
      <c r="F1190" s="2">
        <v>37070</v>
      </c>
      <c r="G1190" s="2" t="s">
        <v>769</v>
      </c>
      <c r="H1190" s="2" t="s">
        <v>17</v>
      </c>
      <c r="I1190" s="2" t="s">
        <v>109</v>
      </c>
      <c r="J1190" s="2" t="s">
        <v>1044</v>
      </c>
      <c r="K1190" s="2">
        <v>2022</v>
      </c>
      <c r="L1190" s="2" t="s">
        <v>19</v>
      </c>
    </row>
    <row r="1191" spans="1:20" s="2" customFormat="1" x14ac:dyDescent="0.25">
      <c r="A1191" s="2">
        <v>339095</v>
      </c>
      <c r="B1191" s="2" t="s">
        <v>2933</v>
      </c>
      <c r="C1191" s="2" t="s">
        <v>2390</v>
      </c>
      <c r="D1191" s="2" t="s">
        <v>300</v>
      </c>
      <c r="E1191" s="2" t="s">
        <v>78</v>
      </c>
      <c r="F1191" s="2">
        <v>33178</v>
      </c>
      <c r="G1191" s="2" t="s">
        <v>535</v>
      </c>
      <c r="H1191" s="2" t="s">
        <v>17</v>
      </c>
      <c r="I1191" s="2" t="s">
        <v>109</v>
      </c>
      <c r="J1191" s="2" t="s">
        <v>1044</v>
      </c>
      <c r="K1191" s="2">
        <v>2009</v>
      </c>
      <c r="L1191" s="2" t="s">
        <v>31</v>
      </c>
    </row>
    <row r="1192" spans="1:20" s="2" customFormat="1" x14ac:dyDescent="0.25">
      <c r="A1192" s="2">
        <v>339107</v>
      </c>
      <c r="B1192" s="2" t="s">
        <v>2559</v>
      </c>
      <c r="C1192" s="2" t="s">
        <v>725</v>
      </c>
      <c r="D1192" s="2" t="s">
        <v>475</v>
      </c>
      <c r="E1192" s="2" t="s">
        <v>77</v>
      </c>
      <c r="F1192" s="2">
        <v>36161</v>
      </c>
      <c r="G1192" s="2" t="s">
        <v>59</v>
      </c>
      <c r="H1192" s="2" t="s">
        <v>17</v>
      </c>
      <c r="I1192" s="2" t="s">
        <v>109</v>
      </c>
      <c r="J1192" s="2" t="s">
        <v>1044</v>
      </c>
      <c r="K1192" s="2">
        <v>2019</v>
      </c>
      <c r="L1192" s="2" t="s">
        <v>59</v>
      </c>
    </row>
    <row r="1193" spans="1:20" s="2" customFormat="1" x14ac:dyDescent="0.25">
      <c r="A1193" s="2">
        <v>339116</v>
      </c>
      <c r="B1193" s="2" t="s">
        <v>2977</v>
      </c>
      <c r="C1193" s="2" t="s">
        <v>282</v>
      </c>
      <c r="D1193" s="2" t="s">
        <v>556</v>
      </c>
      <c r="E1193" s="2" t="s">
        <v>77</v>
      </c>
      <c r="F1193" s="2">
        <v>36892</v>
      </c>
      <c r="G1193" s="2" t="s">
        <v>19</v>
      </c>
      <c r="H1193" s="2" t="s">
        <v>17</v>
      </c>
      <c r="I1193" s="2" t="s">
        <v>109</v>
      </c>
      <c r="J1193" s="2" t="s">
        <v>1044</v>
      </c>
      <c r="L1193" s="2" t="s">
        <v>19</v>
      </c>
    </row>
    <row r="1194" spans="1:20" s="2" customFormat="1" x14ac:dyDescent="0.25">
      <c r="A1194" s="2">
        <v>339121</v>
      </c>
      <c r="B1194" s="2" t="s">
        <v>2924</v>
      </c>
      <c r="C1194" s="2" t="s">
        <v>1999</v>
      </c>
      <c r="D1194" s="2" t="s">
        <v>463</v>
      </c>
      <c r="E1194" s="2" t="s">
        <v>77</v>
      </c>
      <c r="F1194" s="2">
        <v>37622</v>
      </c>
      <c r="G1194" s="2" t="s">
        <v>68</v>
      </c>
      <c r="H1194" s="2" t="s">
        <v>17</v>
      </c>
      <c r="I1194" s="2" t="s">
        <v>109</v>
      </c>
      <c r="J1194" s="2" t="s">
        <v>15</v>
      </c>
      <c r="K1194" s="2">
        <v>2020</v>
      </c>
      <c r="L1194" s="2" t="s">
        <v>19</v>
      </c>
    </row>
    <row r="1195" spans="1:20" s="2" customFormat="1" x14ac:dyDescent="0.25">
      <c r="A1195" s="2">
        <v>339147</v>
      </c>
      <c r="B1195" s="2" t="s">
        <v>2877</v>
      </c>
      <c r="C1195" s="2" t="s">
        <v>250</v>
      </c>
      <c r="D1195" s="2" t="s">
        <v>365</v>
      </c>
      <c r="E1195" s="2" t="s">
        <v>77</v>
      </c>
      <c r="F1195" s="2">
        <v>37257</v>
      </c>
      <c r="G1195" s="2" t="s">
        <v>2878</v>
      </c>
      <c r="H1195" s="2" t="s">
        <v>17</v>
      </c>
      <c r="I1195" s="2" t="s">
        <v>109</v>
      </c>
      <c r="J1195" s="2" t="s">
        <v>1044</v>
      </c>
      <c r="K1195" s="2">
        <v>2020</v>
      </c>
      <c r="L1195" s="2" t="s">
        <v>19</v>
      </c>
    </row>
    <row r="1196" spans="1:20" s="2" customFormat="1" x14ac:dyDescent="0.25">
      <c r="A1196" s="2">
        <v>339183</v>
      </c>
      <c r="B1196" s="2" t="s">
        <v>2932</v>
      </c>
      <c r="C1196" s="2" t="s">
        <v>213</v>
      </c>
      <c r="D1196" s="2" t="s">
        <v>273</v>
      </c>
      <c r="E1196" s="2" t="s">
        <v>78</v>
      </c>
      <c r="F1196" s="2">
        <v>35796</v>
      </c>
      <c r="G1196" s="2" t="s">
        <v>514</v>
      </c>
      <c r="H1196" s="2" t="s">
        <v>17</v>
      </c>
      <c r="I1196" s="2" t="s">
        <v>109</v>
      </c>
      <c r="J1196" s="2" t="s">
        <v>15</v>
      </c>
      <c r="K1196" s="2">
        <v>2021</v>
      </c>
      <c r="L1196" s="2" t="s">
        <v>19</v>
      </c>
    </row>
    <row r="1197" spans="1:20" s="2" customFormat="1" x14ac:dyDescent="0.25">
      <c r="A1197" s="2">
        <v>339186</v>
      </c>
      <c r="B1197" s="2" t="s">
        <v>3017</v>
      </c>
      <c r="C1197" s="2" t="s">
        <v>583</v>
      </c>
      <c r="D1197" s="2" t="s">
        <v>399</v>
      </c>
      <c r="E1197" s="2" t="s">
        <v>77</v>
      </c>
      <c r="F1197" s="2">
        <v>31995</v>
      </c>
      <c r="G1197" s="2" t="s">
        <v>19</v>
      </c>
      <c r="H1197" s="2" t="s">
        <v>17</v>
      </c>
      <c r="I1197" s="2" t="s">
        <v>109</v>
      </c>
      <c r="J1197" s="2" t="s">
        <v>15</v>
      </c>
      <c r="K1197" s="2">
        <v>2006</v>
      </c>
      <c r="L1197" s="2" t="s">
        <v>19</v>
      </c>
    </row>
    <row r="1198" spans="1:20" s="2" customFormat="1" x14ac:dyDescent="0.25">
      <c r="A1198" s="2">
        <v>339190</v>
      </c>
      <c r="B1198" s="2" t="s">
        <v>2928</v>
      </c>
      <c r="C1198" s="2" t="s">
        <v>413</v>
      </c>
      <c r="D1198" s="2" t="s">
        <v>2420</v>
      </c>
      <c r="E1198" s="2" t="s">
        <v>78</v>
      </c>
      <c r="F1198" s="2">
        <v>37987</v>
      </c>
      <c r="G1198" s="2" t="s">
        <v>793</v>
      </c>
      <c r="H1198" s="2" t="s">
        <v>17</v>
      </c>
      <c r="I1198" s="2" t="s">
        <v>109</v>
      </c>
      <c r="J1198" s="2" t="s">
        <v>1044</v>
      </c>
      <c r="K1198" s="2">
        <v>2021</v>
      </c>
      <c r="L1198" s="2" t="s">
        <v>31</v>
      </c>
    </row>
    <row r="1199" spans="1:20" s="2" customFormat="1" x14ac:dyDescent="0.25">
      <c r="A1199" s="2">
        <v>339207</v>
      </c>
      <c r="B1199" s="2" t="s">
        <v>2874</v>
      </c>
      <c r="C1199" s="2" t="s">
        <v>250</v>
      </c>
      <c r="D1199" s="2" t="s">
        <v>2875</v>
      </c>
      <c r="E1199" s="2" t="s">
        <v>78</v>
      </c>
      <c r="F1199" s="2">
        <v>32204</v>
      </c>
      <c r="G1199" s="2" t="s">
        <v>2725</v>
      </c>
      <c r="H1199" s="2" t="s">
        <v>17</v>
      </c>
      <c r="I1199" s="2" t="s">
        <v>109</v>
      </c>
      <c r="J1199" s="2" t="s">
        <v>1044</v>
      </c>
      <c r="K1199" s="2">
        <v>2015</v>
      </c>
      <c r="L1199" s="2" t="s">
        <v>31</v>
      </c>
      <c r="R1199" s="2">
        <v>5044</v>
      </c>
      <c r="S1199" s="2">
        <v>45512</v>
      </c>
      <c r="T1199" s="2">
        <v>20000</v>
      </c>
    </row>
    <row r="1200" spans="1:20" s="2" customFormat="1" x14ac:dyDescent="0.25">
      <c r="A1200" s="2">
        <v>339211</v>
      </c>
      <c r="B1200" s="2" t="s">
        <v>2910</v>
      </c>
      <c r="C1200" s="2" t="s">
        <v>252</v>
      </c>
      <c r="D1200" s="2" t="s">
        <v>517</v>
      </c>
      <c r="E1200" s="2" t="s">
        <v>78</v>
      </c>
      <c r="F1200" s="2">
        <v>36696</v>
      </c>
      <c r="G1200" s="2" t="s">
        <v>38</v>
      </c>
      <c r="H1200" s="2" t="s">
        <v>17</v>
      </c>
      <c r="I1200" s="2" t="s">
        <v>109</v>
      </c>
      <c r="J1200" s="2" t="s">
        <v>1044</v>
      </c>
      <c r="K1200" s="2">
        <v>2021</v>
      </c>
      <c r="L1200" s="2" t="s">
        <v>38</v>
      </c>
    </row>
    <row r="1201" spans="1:20" s="2" customFormat="1" x14ac:dyDescent="0.25">
      <c r="A1201" s="2">
        <v>339215</v>
      </c>
      <c r="B1201" s="2" t="s">
        <v>3025</v>
      </c>
      <c r="C1201" s="2" t="s">
        <v>427</v>
      </c>
      <c r="D1201" s="2" t="s">
        <v>303</v>
      </c>
      <c r="E1201" s="2" t="s">
        <v>78</v>
      </c>
      <c r="F1201" s="2">
        <v>38220</v>
      </c>
      <c r="G1201" s="2" t="s">
        <v>19</v>
      </c>
      <c r="H1201" s="2" t="s">
        <v>17</v>
      </c>
      <c r="I1201" s="2" t="s">
        <v>109</v>
      </c>
      <c r="J1201" s="2" t="s">
        <v>1044</v>
      </c>
      <c r="K1201" s="2">
        <v>2022</v>
      </c>
      <c r="L1201" s="2" t="s">
        <v>74</v>
      </c>
    </row>
    <row r="1202" spans="1:20" s="2" customFormat="1" x14ac:dyDescent="0.25">
      <c r="A1202" s="2">
        <v>339216</v>
      </c>
      <c r="B1202" s="2" t="s">
        <v>2681</v>
      </c>
      <c r="C1202" s="2" t="s">
        <v>484</v>
      </c>
      <c r="D1202" s="2" t="s">
        <v>1042</v>
      </c>
      <c r="E1202" s="2" t="s">
        <v>78</v>
      </c>
      <c r="F1202" s="2">
        <v>34834</v>
      </c>
      <c r="G1202" s="2" t="s">
        <v>19</v>
      </c>
      <c r="H1202" s="2" t="s">
        <v>17</v>
      </c>
      <c r="I1202" s="2" t="s">
        <v>109</v>
      </c>
      <c r="J1202" s="2" t="s">
        <v>1044</v>
      </c>
      <c r="K1202" s="2">
        <v>2013</v>
      </c>
      <c r="L1202" s="2" t="s">
        <v>31</v>
      </c>
    </row>
    <row r="1203" spans="1:20" s="2" customFormat="1" x14ac:dyDescent="0.25">
      <c r="A1203" s="2">
        <v>339226</v>
      </c>
      <c r="B1203" s="2" t="s">
        <v>2756</v>
      </c>
      <c r="C1203" s="2" t="s">
        <v>246</v>
      </c>
      <c r="D1203" s="2" t="s">
        <v>220</v>
      </c>
      <c r="E1203" s="2" t="s">
        <v>77</v>
      </c>
      <c r="F1203" s="2">
        <v>35645</v>
      </c>
      <c r="G1203" s="2" t="s">
        <v>2757</v>
      </c>
      <c r="H1203" s="2" t="s">
        <v>17</v>
      </c>
      <c r="I1203" s="2" t="s">
        <v>109</v>
      </c>
      <c r="J1203" s="2" t="s">
        <v>1044</v>
      </c>
      <c r="K1203" s="2">
        <v>2020</v>
      </c>
      <c r="L1203" s="2" t="s">
        <v>19</v>
      </c>
    </row>
    <row r="1204" spans="1:20" s="2" customFormat="1" x14ac:dyDescent="0.25">
      <c r="A1204" s="2">
        <v>339233</v>
      </c>
      <c r="B1204" s="2" t="s">
        <v>3012</v>
      </c>
      <c r="C1204" s="2" t="s">
        <v>213</v>
      </c>
      <c r="D1204" s="2" t="s">
        <v>280</v>
      </c>
      <c r="E1204" s="2" t="s">
        <v>78</v>
      </c>
      <c r="F1204" s="2">
        <v>38382</v>
      </c>
      <c r="G1204" s="2" t="s">
        <v>3013</v>
      </c>
      <c r="H1204" s="2" t="s">
        <v>17</v>
      </c>
      <c r="I1204" s="2" t="s">
        <v>109</v>
      </c>
      <c r="J1204" s="2" t="s">
        <v>1044</v>
      </c>
      <c r="K1204" s="2">
        <v>2023</v>
      </c>
      <c r="L1204" s="2" t="s">
        <v>19</v>
      </c>
    </row>
    <row r="1205" spans="1:20" s="2" customFormat="1" x14ac:dyDescent="0.25">
      <c r="A1205" s="2">
        <v>339247</v>
      </c>
      <c r="B1205" s="2" t="s">
        <v>2835</v>
      </c>
      <c r="C1205" s="2" t="s">
        <v>326</v>
      </c>
      <c r="D1205" s="2" t="s">
        <v>895</v>
      </c>
      <c r="E1205" s="2" t="s">
        <v>78</v>
      </c>
      <c r="F1205" s="2">
        <v>28780</v>
      </c>
      <c r="G1205" s="2" t="s">
        <v>19</v>
      </c>
      <c r="H1205" s="2" t="s">
        <v>17</v>
      </c>
      <c r="I1205" s="2" t="s">
        <v>109</v>
      </c>
      <c r="J1205" s="2" t="s">
        <v>1044</v>
      </c>
      <c r="K1205" s="2">
        <v>2018</v>
      </c>
      <c r="L1205" s="2" t="s">
        <v>19</v>
      </c>
    </row>
    <row r="1206" spans="1:20" s="2" customFormat="1" x14ac:dyDescent="0.25">
      <c r="A1206" s="2">
        <v>339262</v>
      </c>
      <c r="B1206" s="2" t="s">
        <v>2934</v>
      </c>
      <c r="C1206" s="2" t="s">
        <v>2935</v>
      </c>
      <c r="D1206" s="2" t="s">
        <v>905</v>
      </c>
      <c r="E1206" s="2" t="s">
        <v>78</v>
      </c>
      <c r="G1206" s="2" t="s">
        <v>884</v>
      </c>
      <c r="H1206" s="2" t="s">
        <v>17</v>
      </c>
      <c r="I1206" s="2" t="s">
        <v>109</v>
      </c>
      <c r="J1206" s="2" t="s">
        <v>15</v>
      </c>
      <c r="K1206" s="2">
        <v>2022</v>
      </c>
      <c r="L1206" s="2" t="s">
        <v>31</v>
      </c>
    </row>
    <row r="1207" spans="1:20" s="2" customFormat="1" x14ac:dyDescent="0.25">
      <c r="A1207" s="2">
        <v>339280</v>
      </c>
      <c r="B1207" s="2" t="s">
        <v>2841</v>
      </c>
      <c r="C1207" s="2" t="s">
        <v>586</v>
      </c>
      <c r="D1207" s="2" t="s">
        <v>357</v>
      </c>
      <c r="E1207" s="2" t="s">
        <v>77</v>
      </c>
      <c r="F1207" s="2">
        <v>37622</v>
      </c>
      <c r="G1207" s="2" t="s">
        <v>19</v>
      </c>
      <c r="H1207" s="2" t="s">
        <v>17</v>
      </c>
      <c r="I1207" s="2" t="s">
        <v>109</v>
      </c>
      <c r="J1207" s="2" t="s">
        <v>1044</v>
      </c>
      <c r="K1207" s="2">
        <v>2019</v>
      </c>
      <c r="L1207" s="2" t="s">
        <v>31</v>
      </c>
      <c r="R1207" s="2">
        <v>4791</v>
      </c>
      <c r="S1207" s="2">
        <v>45505</v>
      </c>
      <c r="T1207" s="2">
        <v>2000</v>
      </c>
    </row>
    <row r="1208" spans="1:20" s="2" customFormat="1" x14ac:dyDescent="0.25">
      <c r="A1208" s="2">
        <v>339309</v>
      </c>
      <c r="B1208" s="2" t="s">
        <v>2890</v>
      </c>
      <c r="C1208" s="2" t="s">
        <v>246</v>
      </c>
      <c r="D1208" s="2" t="s">
        <v>2891</v>
      </c>
      <c r="E1208" s="2" t="s">
        <v>78</v>
      </c>
      <c r="F1208" s="2">
        <v>30110</v>
      </c>
      <c r="G1208" s="2" t="s">
        <v>2892</v>
      </c>
      <c r="H1208" s="2" t="s">
        <v>17</v>
      </c>
      <c r="I1208" s="2" t="s">
        <v>109</v>
      </c>
      <c r="J1208" s="2" t="s">
        <v>1044</v>
      </c>
      <c r="K1208" s="2">
        <v>2022</v>
      </c>
      <c r="L1208" s="2" t="s">
        <v>19</v>
      </c>
    </row>
    <row r="1209" spans="1:20" s="2" customFormat="1" x14ac:dyDescent="0.25">
      <c r="A1209" s="2">
        <v>339327</v>
      </c>
      <c r="B1209" s="2" t="s">
        <v>2929</v>
      </c>
      <c r="C1209" s="2" t="s">
        <v>260</v>
      </c>
      <c r="D1209" s="2" t="s">
        <v>2930</v>
      </c>
      <c r="E1209" s="2" t="s">
        <v>77</v>
      </c>
      <c r="G1209" s="2" t="s">
        <v>19</v>
      </c>
      <c r="H1209" s="2" t="s">
        <v>17</v>
      </c>
      <c r="I1209" s="2" t="s">
        <v>109</v>
      </c>
      <c r="J1209" s="2" t="s">
        <v>1044</v>
      </c>
      <c r="K1209" s="2">
        <v>2022</v>
      </c>
      <c r="L1209" s="2" t="s">
        <v>19</v>
      </c>
    </row>
    <row r="1210" spans="1:20" s="2" customFormat="1" x14ac:dyDescent="0.25">
      <c r="A1210" s="2">
        <v>339345</v>
      </c>
      <c r="B1210" s="2" t="s">
        <v>2578</v>
      </c>
      <c r="C1210" s="2" t="s">
        <v>485</v>
      </c>
      <c r="D1210" s="2" t="s">
        <v>273</v>
      </c>
      <c r="E1210" s="2" t="s">
        <v>77</v>
      </c>
      <c r="F1210" s="2">
        <v>37992</v>
      </c>
      <c r="G1210" s="2" t="s">
        <v>2579</v>
      </c>
      <c r="H1210" s="2" t="s">
        <v>17</v>
      </c>
      <c r="I1210" s="2" t="s">
        <v>109</v>
      </c>
      <c r="J1210" s="2" t="s">
        <v>15</v>
      </c>
      <c r="K1210" s="2">
        <v>2022</v>
      </c>
      <c r="L1210" s="2" t="s">
        <v>31</v>
      </c>
    </row>
    <row r="1211" spans="1:20" s="2" customFormat="1" x14ac:dyDescent="0.25">
      <c r="A1211" s="2">
        <v>339365</v>
      </c>
      <c r="B1211" s="2" t="s">
        <v>2797</v>
      </c>
      <c r="C1211" s="2" t="s">
        <v>246</v>
      </c>
      <c r="D1211" s="2" t="s">
        <v>307</v>
      </c>
      <c r="E1211" s="2" t="s">
        <v>77</v>
      </c>
      <c r="F1211" s="2">
        <v>38022</v>
      </c>
      <c r="G1211" s="2" t="s">
        <v>19</v>
      </c>
      <c r="H1211" s="2" t="s">
        <v>17</v>
      </c>
      <c r="I1211" s="2" t="s">
        <v>109</v>
      </c>
      <c r="J1211" s="2" t="s">
        <v>1044</v>
      </c>
      <c r="K1211" s="2">
        <v>2022</v>
      </c>
      <c r="L1211" s="2" t="s">
        <v>38</v>
      </c>
    </row>
    <row r="1212" spans="1:20" s="2" customFormat="1" x14ac:dyDescent="0.25">
      <c r="A1212" s="2">
        <v>339367</v>
      </c>
      <c r="B1212" s="2" t="s">
        <v>2633</v>
      </c>
      <c r="C1212" s="2" t="s">
        <v>426</v>
      </c>
      <c r="D1212" s="2" t="s">
        <v>854</v>
      </c>
      <c r="E1212" s="2" t="s">
        <v>78</v>
      </c>
      <c r="F1212" s="2">
        <v>35274</v>
      </c>
      <c r="G1212" s="2" t="s">
        <v>38</v>
      </c>
      <c r="H1212" s="2" t="s">
        <v>17</v>
      </c>
      <c r="I1212" s="2" t="s">
        <v>109</v>
      </c>
      <c r="J1212" s="2" t="s">
        <v>1044</v>
      </c>
      <c r="K1212" s="2">
        <v>2014</v>
      </c>
      <c r="L1212" s="2" t="s">
        <v>38</v>
      </c>
    </row>
    <row r="1213" spans="1:20" s="2" customFormat="1" x14ac:dyDescent="0.25">
      <c r="A1213" s="2">
        <v>339374</v>
      </c>
      <c r="B1213" s="2" t="s">
        <v>2887</v>
      </c>
      <c r="C1213" s="2" t="s">
        <v>451</v>
      </c>
      <c r="D1213" s="2" t="s">
        <v>356</v>
      </c>
      <c r="E1213" s="2" t="s">
        <v>78</v>
      </c>
      <c r="F1213" s="2">
        <v>34403</v>
      </c>
      <c r="G1213" s="2" t="s">
        <v>2888</v>
      </c>
      <c r="H1213" s="2" t="s">
        <v>17</v>
      </c>
      <c r="I1213" s="2" t="s">
        <v>109</v>
      </c>
      <c r="J1213" s="2" t="s">
        <v>1044</v>
      </c>
      <c r="K1213" s="2">
        <v>2013</v>
      </c>
      <c r="L1213" s="2" t="s">
        <v>31</v>
      </c>
    </row>
    <row r="1214" spans="1:20" s="2" customFormat="1" x14ac:dyDescent="0.25">
      <c r="A1214" s="2">
        <v>339399</v>
      </c>
      <c r="B1214" s="2" t="s">
        <v>1540</v>
      </c>
      <c r="C1214" s="2" t="s">
        <v>360</v>
      </c>
      <c r="D1214" s="2" t="s">
        <v>233</v>
      </c>
      <c r="E1214" s="2" t="s">
        <v>77</v>
      </c>
      <c r="F1214" s="2">
        <v>35796</v>
      </c>
      <c r="G1214" s="2" t="s">
        <v>2555</v>
      </c>
      <c r="H1214" s="2" t="s">
        <v>17</v>
      </c>
      <c r="I1214" s="2" t="s">
        <v>109</v>
      </c>
      <c r="J1214" s="2" t="s">
        <v>1044</v>
      </c>
      <c r="K1214" s="2">
        <v>2017</v>
      </c>
      <c r="L1214" s="2" t="s">
        <v>19</v>
      </c>
    </row>
    <row r="1215" spans="1:20" s="2" customFormat="1" x14ac:dyDescent="0.25">
      <c r="A1215" s="2">
        <v>339402</v>
      </c>
      <c r="B1215" s="2" t="s">
        <v>2904</v>
      </c>
      <c r="C1215" s="2" t="s">
        <v>2905</v>
      </c>
      <c r="D1215" s="2" t="s">
        <v>607</v>
      </c>
      <c r="E1215" s="2" t="s">
        <v>77</v>
      </c>
      <c r="F1215" s="2">
        <v>29037</v>
      </c>
      <c r="G1215" s="2" t="s">
        <v>2906</v>
      </c>
      <c r="H1215" s="2" t="s">
        <v>17</v>
      </c>
      <c r="I1215" s="2" t="s">
        <v>109</v>
      </c>
      <c r="J1215" s="2" t="s">
        <v>1044</v>
      </c>
      <c r="K1215" s="2">
        <v>2012</v>
      </c>
      <c r="L1215" s="2" t="s">
        <v>59</v>
      </c>
    </row>
    <row r="1216" spans="1:20" s="2" customFormat="1" x14ac:dyDescent="0.25">
      <c r="A1216" s="2">
        <v>339411</v>
      </c>
      <c r="B1216" s="2" t="s">
        <v>2025</v>
      </c>
      <c r="C1216" s="2" t="s">
        <v>553</v>
      </c>
      <c r="D1216" s="2" t="s">
        <v>517</v>
      </c>
      <c r="E1216" s="2" t="s">
        <v>77</v>
      </c>
      <c r="F1216" s="2">
        <v>38353</v>
      </c>
      <c r="G1216" s="2" t="s">
        <v>747</v>
      </c>
      <c r="H1216" s="2" t="s">
        <v>17</v>
      </c>
      <c r="I1216" s="2" t="s">
        <v>109</v>
      </c>
      <c r="J1216" s="2" t="s">
        <v>1044</v>
      </c>
      <c r="K1216" s="2">
        <v>2022</v>
      </c>
      <c r="L1216" s="2" t="s">
        <v>41</v>
      </c>
    </row>
    <row r="1217" spans="1:20" s="2" customFormat="1" x14ac:dyDescent="0.25">
      <c r="A1217" s="2">
        <v>339425</v>
      </c>
      <c r="B1217" s="2" t="s">
        <v>1786</v>
      </c>
      <c r="C1217" s="2" t="s">
        <v>345</v>
      </c>
      <c r="D1217" s="2" t="s">
        <v>704</v>
      </c>
      <c r="E1217" s="2" t="s">
        <v>77</v>
      </c>
      <c r="F1217" s="2">
        <v>34486</v>
      </c>
      <c r="G1217" s="2" t="s">
        <v>2938</v>
      </c>
      <c r="H1217" s="2" t="s">
        <v>17</v>
      </c>
      <c r="I1217" s="2" t="s">
        <v>109</v>
      </c>
      <c r="J1217" s="2" t="s">
        <v>1044</v>
      </c>
      <c r="K1217" s="2">
        <v>2012</v>
      </c>
      <c r="L1217" s="2" t="s">
        <v>68</v>
      </c>
    </row>
    <row r="1218" spans="1:20" s="2" customFormat="1" x14ac:dyDescent="0.25">
      <c r="A1218" s="2">
        <v>339434</v>
      </c>
      <c r="B1218" s="2" t="s">
        <v>2782</v>
      </c>
      <c r="C1218" s="2" t="s">
        <v>246</v>
      </c>
      <c r="D1218" s="2" t="s">
        <v>2783</v>
      </c>
      <c r="E1218" s="2" t="s">
        <v>77</v>
      </c>
      <c r="F1218" s="2">
        <v>34037</v>
      </c>
      <c r="G1218" s="2" t="s">
        <v>19</v>
      </c>
      <c r="H1218" s="2" t="s">
        <v>17</v>
      </c>
      <c r="I1218" s="2" t="s">
        <v>109</v>
      </c>
      <c r="J1218" s="2" t="s">
        <v>1044</v>
      </c>
      <c r="K1218" s="2">
        <v>2021</v>
      </c>
      <c r="L1218" s="2" t="s">
        <v>19</v>
      </c>
      <c r="R1218" s="2">
        <v>4705</v>
      </c>
      <c r="S1218" s="2">
        <v>45498</v>
      </c>
      <c r="T1218" s="2">
        <v>1000</v>
      </c>
    </row>
    <row r="1219" spans="1:20" s="2" customFormat="1" x14ac:dyDescent="0.25">
      <c r="A1219" s="2">
        <v>339440</v>
      </c>
      <c r="B1219" s="2" t="s">
        <v>2945</v>
      </c>
      <c r="C1219" s="2" t="s">
        <v>727</v>
      </c>
      <c r="D1219" s="2" t="s">
        <v>775</v>
      </c>
      <c r="E1219" s="2" t="s">
        <v>78</v>
      </c>
      <c r="F1219" s="2">
        <v>35431</v>
      </c>
      <c r="G1219" s="2" t="s">
        <v>19</v>
      </c>
      <c r="H1219" s="2" t="s">
        <v>17</v>
      </c>
      <c r="I1219" s="2" t="s">
        <v>109</v>
      </c>
      <c r="J1219" s="2" t="s">
        <v>1044</v>
      </c>
      <c r="K1219" s="2">
        <v>2014</v>
      </c>
      <c r="L1219" s="2" t="s">
        <v>31</v>
      </c>
    </row>
    <row r="1220" spans="1:20" s="2" customFormat="1" x14ac:dyDescent="0.25">
      <c r="A1220" s="2">
        <v>339444</v>
      </c>
      <c r="B1220" s="2" t="s">
        <v>2907</v>
      </c>
      <c r="C1220" s="2" t="s">
        <v>600</v>
      </c>
      <c r="D1220" s="2" t="s">
        <v>534</v>
      </c>
      <c r="E1220" s="2" t="s">
        <v>78</v>
      </c>
      <c r="F1220" s="2">
        <v>36310</v>
      </c>
      <c r="G1220" s="2" t="s">
        <v>266</v>
      </c>
      <c r="H1220" s="2" t="s">
        <v>17</v>
      </c>
      <c r="I1220" s="2" t="s">
        <v>109</v>
      </c>
      <c r="J1220" s="2" t="s">
        <v>1044</v>
      </c>
      <c r="K1220" s="2">
        <v>2018</v>
      </c>
      <c r="L1220" s="2" t="s">
        <v>68</v>
      </c>
    </row>
    <row r="1221" spans="1:20" s="2" customFormat="1" x14ac:dyDescent="0.25">
      <c r="A1221" s="2">
        <v>339453</v>
      </c>
      <c r="B1221" s="2" t="s">
        <v>2809</v>
      </c>
      <c r="C1221" s="2" t="s">
        <v>690</v>
      </c>
      <c r="D1221" s="2" t="s">
        <v>393</v>
      </c>
      <c r="E1221" s="2" t="s">
        <v>78</v>
      </c>
      <c r="F1221" s="2">
        <v>31503</v>
      </c>
      <c r="G1221" s="2" t="s">
        <v>68</v>
      </c>
      <c r="H1221" s="2" t="s">
        <v>17</v>
      </c>
      <c r="I1221" s="2" t="s">
        <v>109</v>
      </c>
      <c r="J1221" s="2" t="s">
        <v>1044</v>
      </c>
      <c r="K1221" s="2">
        <v>2013</v>
      </c>
      <c r="L1221" s="2" t="s">
        <v>74</v>
      </c>
    </row>
    <row r="1222" spans="1:20" s="2" customFormat="1" x14ac:dyDescent="0.25">
      <c r="A1222" s="2">
        <v>339458</v>
      </c>
      <c r="B1222" s="2" t="s">
        <v>2824</v>
      </c>
      <c r="C1222" s="2" t="s">
        <v>250</v>
      </c>
      <c r="D1222" s="2" t="s">
        <v>419</v>
      </c>
      <c r="E1222" s="2" t="s">
        <v>78</v>
      </c>
      <c r="G1222" s="2" t="s">
        <v>802</v>
      </c>
      <c r="H1222" s="2" t="s">
        <v>17</v>
      </c>
      <c r="I1222" s="2" t="s">
        <v>109</v>
      </c>
      <c r="J1222" s="2" t="s">
        <v>1044</v>
      </c>
      <c r="K1222" s="2">
        <v>2011</v>
      </c>
      <c r="L1222" s="2" t="s">
        <v>38</v>
      </c>
    </row>
    <row r="1223" spans="1:20" s="2" customFormat="1" x14ac:dyDescent="0.25">
      <c r="A1223" s="2">
        <v>339469</v>
      </c>
      <c r="B1223" s="2" t="s">
        <v>2834</v>
      </c>
      <c r="C1223" s="2" t="s">
        <v>538</v>
      </c>
      <c r="D1223" s="2" t="s">
        <v>498</v>
      </c>
      <c r="E1223" s="2" t="s">
        <v>78</v>
      </c>
      <c r="F1223" s="2">
        <v>36892</v>
      </c>
      <c r="G1223" s="2" t="s">
        <v>19</v>
      </c>
      <c r="H1223" s="2" t="s">
        <v>17</v>
      </c>
      <c r="I1223" s="2" t="s">
        <v>109</v>
      </c>
      <c r="J1223" s="2" t="s">
        <v>15</v>
      </c>
      <c r="K1223" s="2">
        <v>2019</v>
      </c>
      <c r="L1223" s="2" t="s">
        <v>19</v>
      </c>
    </row>
    <row r="1224" spans="1:20" s="2" customFormat="1" x14ac:dyDescent="0.25">
      <c r="A1224" s="2">
        <v>339490</v>
      </c>
      <c r="B1224" s="2" t="s">
        <v>2963</v>
      </c>
      <c r="C1224" s="2" t="s">
        <v>531</v>
      </c>
      <c r="D1224" s="2" t="s">
        <v>498</v>
      </c>
      <c r="E1224" s="2" t="s">
        <v>77</v>
      </c>
      <c r="F1224" s="2">
        <v>35789</v>
      </c>
      <c r="G1224" s="2" t="s">
        <v>19</v>
      </c>
      <c r="H1224" s="2" t="s">
        <v>17</v>
      </c>
      <c r="I1224" s="2" t="s">
        <v>109</v>
      </c>
      <c r="J1224" s="2" t="s">
        <v>1044</v>
      </c>
      <c r="L1224" s="2" t="s">
        <v>19</v>
      </c>
    </row>
    <row r="1225" spans="1:20" s="2" customFormat="1" x14ac:dyDescent="0.25">
      <c r="A1225" s="2">
        <v>339507</v>
      </c>
      <c r="B1225" s="2" t="s">
        <v>2909</v>
      </c>
      <c r="C1225" s="2" t="s">
        <v>230</v>
      </c>
      <c r="D1225" s="2" t="s">
        <v>779</v>
      </c>
      <c r="E1225" s="2" t="s">
        <v>78</v>
      </c>
      <c r="F1225" s="2">
        <v>30473</v>
      </c>
      <c r="G1225" s="2" t="s">
        <v>562</v>
      </c>
      <c r="H1225" s="2" t="s">
        <v>17</v>
      </c>
      <c r="I1225" s="2" t="s">
        <v>109</v>
      </c>
      <c r="J1225" s="2" t="s">
        <v>1044</v>
      </c>
      <c r="K1225" s="2">
        <v>2022</v>
      </c>
      <c r="L1225" s="2" t="s">
        <v>71</v>
      </c>
    </row>
    <row r="1226" spans="1:20" s="2" customFormat="1" x14ac:dyDescent="0.25">
      <c r="A1226" s="2">
        <v>339512</v>
      </c>
      <c r="B1226" s="2" t="s">
        <v>2959</v>
      </c>
      <c r="C1226" s="2" t="s">
        <v>284</v>
      </c>
      <c r="D1226" s="2" t="s">
        <v>797</v>
      </c>
      <c r="E1226" s="2" t="s">
        <v>77</v>
      </c>
      <c r="F1226" s="2">
        <v>37482</v>
      </c>
      <c r="G1226" s="2" t="s">
        <v>19</v>
      </c>
      <c r="H1226" s="2" t="s">
        <v>17</v>
      </c>
      <c r="I1226" s="2" t="s">
        <v>109</v>
      </c>
      <c r="J1226" s="2" t="s">
        <v>1044</v>
      </c>
      <c r="K1226" s="2">
        <v>2021</v>
      </c>
      <c r="L1226" s="2" t="s">
        <v>19</v>
      </c>
    </row>
    <row r="1227" spans="1:20" s="2" customFormat="1" x14ac:dyDescent="0.25">
      <c r="A1227" s="2">
        <v>339519</v>
      </c>
      <c r="B1227" s="2" t="s">
        <v>3024</v>
      </c>
      <c r="C1227" s="2" t="s">
        <v>361</v>
      </c>
      <c r="D1227" s="2" t="s">
        <v>233</v>
      </c>
      <c r="E1227" s="2" t="s">
        <v>78</v>
      </c>
      <c r="F1227" s="2">
        <v>33412</v>
      </c>
      <c r="G1227" s="2" t="s">
        <v>19</v>
      </c>
      <c r="H1227" s="2" t="s">
        <v>17</v>
      </c>
      <c r="I1227" s="2" t="s">
        <v>109</v>
      </c>
      <c r="J1227" s="2" t="s">
        <v>1044</v>
      </c>
      <c r="K1227" s="2">
        <v>2021</v>
      </c>
      <c r="L1227" s="2" t="s">
        <v>31</v>
      </c>
    </row>
    <row r="1228" spans="1:20" s="2" customFormat="1" x14ac:dyDescent="0.25">
      <c r="A1228" s="2">
        <v>339529</v>
      </c>
      <c r="B1228" s="2" t="s">
        <v>2895</v>
      </c>
      <c r="C1228" s="2" t="s">
        <v>491</v>
      </c>
      <c r="D1228" s="2" t="s">
        <v>621</v>
      </c>
      <c r="E1228" s="2" t="s">
        <v>78</v>
      </c>
      <c r="F1228" s="2">
        <v>35217</v>
      </c>
      <c r="G1228" s="2" t="s">
        <v>19</v>
      </c>
      <c r="H1228" s="2" t="s">
        <v>17</v>
      </c>
      <c r="I1228" s="2" t="s">
        <v>109</v>
      </c>
      <c r="J1228" s="2" t="s">
        <v>1044</v>
      </c>
      <c r="K1228" s="2">
        <v>2020</v>
      </c>
      <c r="L1228" s="2" t="s">
        <v>74</v>
      </c>
    </row>
    <row r="1229" spans="1:20" s="2" customFormat="1" x14ac:dyDescent="0.25">
      <c r="A1229" s="2">
        <v>339558</v>
      </c>
      <c r="B1229" s="2" t="s">
        <v>2791</v>
      </c>
      <c r="C1229" s="2" t="s">
        <v>315</v>
      </c>
      <c r="D1229" s="2" t="s">
        <v>1075</v>
      </c>
      <c r="E1229" s="2" t="s">
        <v>77</v>
      </c>
      <c r="F1229" s="2">
        <v>37802</v>
      </c>
      <c r="G1229" s="2" t="s">
        <v>885</v>
      </c>
      <c r="H1229" s="2" t="s">
        <v>17</v>
      </c>
      <c r="I1229" s="2" t="s">
        <v>109</v>
      </c>
      <c r="J1229" s="2" t="s">
        <v>1044</v>
      </c>
      <c r="K1229" s="2">
        <v>2022</v>
      </c>
      <c r="L1229" s="2" t="s">
        <v>19</v>
      </c>
    </row>
    <row r="1230" spans="1:20" s="2" customFormat="1" x14ac:dyDescent="0.25">
      <c r="A1230" s="2">
        <v>339562</v>
      </c>
      <c r="B1230" s="2" t="s">
        <v>2857</v>
      </c>
      <c r="C1230" s="2" t="s">
        <v>398</v>
      </c>
      <c r="D1230" s="2" t="s">
        <v>362</v>
      </c>
      <c r="E1230" s="2" t="s">
        <v>77</v>
      </c>
      <c r="F1230" s="2">
        <v>38031</v>
      </c>
      <c r="G1230" s="2" t="s">
        <v>212</v>
      </c>
      <c r="H1230" s="2" t="s">
        <v>17</v>
      </c>
      <c r="I1230" s="2" t="s">
        <v>109</v>
      </c>
      <c r="J1230" s="2" t="s">
        <v>1044</v>
      </c>
      <c r="K1230" s="2">
        <v>2022</v>
      </c>
      <c r="L1230" s="2" t="s">
        <v>31</v>
      </c>
    </row>
    <row r="1231" spans="1:20" s="2" customFormat="1" x14ac:dyDescent="0.25">
      <c r="A1231" s="2">
        <v>339568</v>
      </c>
      <c r="B1231" s="2" t="s">
        <v>2536</v>
      </c>
      <c r="C1231" s="2" t="s">
        <v>2537</v>
      </c>
      <c r="D1231" s="2" t="s">
        <v>516</v>
      </c>
      <c r="E1231" s="2" t="s">
        <v>78</v>
      </c>
      <c r="F1231" s="2">
        <v>32202</v>
      </c>
      <c r="G1231" s="2" t="s">
        <v>59</v>
      </c>
      <c r="H1231" s="2" t="s">
        <v>17</v>
      </c>
      <c r="I1231" s="2" t="s">
        <v>109</v>
      </c>
      <c r="J1231" s="2" t="s">
        <v>1044</v>
      </c>
      <c r="K1231" s="2">
        <v>2007</v>
      </c>
      <c r="L1231" s="2" t="s">
        <v>59</v>
      </c>
      <c r="R1231" s="2">
        <v>4601</v>
      </c>
      <c r="S1231" s="2">
        <v>45491</v>
      </c>
      <c r="T1231" s="2">
        <v>27500</v>
      </c>
    </row>
    <row r="1232" spans="1:20" s="2" customFormat="1" x14ac:dyDescent="0.25">
      <c r="A1232" s="2">
        <v>339569</v>
      </c>
      <c r="B1232" s="2" t="s">
        <v>2567</v>
      </c>
      <c r="C1232" s="2" t="s">
        <v>594</v>
      </c>
      <c r="D1232" s="2" t="s">
        <v>746</v>
      </c>
      <c r="E1232" s="2" t="s">
        <v>78</v>
      </c>
      <c r="F1232" s="2">
        <v>37904</v>
      </c>
      <c r="G1232" s="2" t="s">
        <v>433</v>
      </c>
      <c r="H1232" s="2" t="s">
        <v>17</v>
      </c>
      <c r="I1232" s="2" t="s">
        <v>109</v>
      </c>
      <c r="J1232" s="2" t="s">
        <v>15</v>
      </c>
      <c r="K1232" s="2">
        <v>2022</v>
      </c>
      <c r="L1232" s="2" t="s">
        <v>31</v>
      </c>
    </row>
    <row r="1233" spans="1:20" s="2" customFormat="1" x14ac:dyDescent="0.25">
      <c r="A1233" s="2">
        <v>339582</v>
      </c>
      <c r="B1233" s="2" t="s">
        <v>3063</v>
      </c>
      <c r="C1233" s="2" t="s">
        <v>213</v>
      </c>
      <c r="D1233" s="2" t="s">
        <v>738</v>
      </c>
      <c r="I1233" s="2" t="s">
        <v>109</v>
      </c>
    </row>
    <row r="1234" spans="1:20" s="2" customFormat="1" x14ac:dyDescent="0.25">
      <c r="A1234" s="2">
        <v>339587</v>
      </c>
      <c r="B1234" s="2" t="s">
        <v>3068</v>
      </c>
      <c r="C1234" s="2" t="s">
        <v>210</v>
      </c>
      <c r="D1234" s="2" t="s">
        <v>3069</v>
      </c>
      <c r="I1234" s="2" t="s">
        <v>109</v>
      </c>
    </row>
    <row r="1235" spans="1:20" s="2" customFormat="1" x14ac:dyDescent="0.25">
      <c r="A1235" s="2">
        <v>339593</v>
      </c>
      <c r="B1235" s="2" t="s">
        <v>3066</v>
      </c>
      <c r="C1235" s="2" t="s">
        <v>318</v>
      </c>
      <c r="D1235" s="2" t="s">
        <v>316</v>
      </c>
      <c r="I1235" s="2" t="s">
        <v>109</v>
      </c>
    </row>
    <row r="1236" spans="1:20" s="2" customFormat="1" x14ac:dyDescent="0.25">
      <c r="A1236" s="2">
        <v>339631</v>
      </c>
      <c r="B1236" s="2" t="s">
        <v>3395</v>
      </c>
      <c r="C1236" s="2" t="s">
        <v>883</v>
      </c>
      <c r="D1236" s="2" t="s">
        <v>350</v>
      </c>
      <c r="I1236" s="2" t="s">
        <v>109</v>
      </c>
    </row>
    <row r="1237" spans="1:20" s="2" customFormat="1" x14ac:dyDescent="0.25">
      <c r="A1237" s="2">
        <v>339637</v>
      </c>
      <c r="B1237" s="2" t="s">
        <v>3391</v>
      </c>
      <c r="C1237" s="2" t="s">
        <v>327</v>
      </c>
      <c r="D1237" s="2" t="s">
        <v>483</v>
      </c>
      <c r="I1237" s="2" t="s">
        <v>109</v>
      </c>
    </row>
    <row r="1238" spans="1:20" s="2" customFormat="1" x14ac:dyDescent="0.25">
      <c r="A1238" s="2">
        <v>339638</v>
      </c>
      <c r="B1238" s="2" t="s">
        <v>3390</v>
      </c>
      <c r="C1238" s="2" t="s">
        <v>349</v>
      </c>
      <c r="D1238" s="2" t="s">
        <v>874</v>
      </c>
      <c r="I1238" s="2" t="s">
        <v>109</v>
      </c>
    </row>
    <row r="1239" spans="1:20" s="2" customFormat="1" x14ac:dyDescent="0.25">
      <c r="A1239" s="2">
        <v>339640</v>
      </c>
      <c r="B1239" s="2" t="s">
        <v>3046</v>
      </c>
      <c r="C1239" s="2" t="s">
        <v>638</v>
      </c>
      <c r="D1239" s="2" t="s">
        <v>400</v>
      </c>
      <c r="I1239" s="2" t="s">
        <v>109</v>
      </c>
    </row>
    <row r="1240" spans="1:20" s="2" customFormat="1" x14ac:dyDescent="0.25">
      <c r="A1240" s="2">
        <v>339642</v>
      </c>
      <c r="B1240" s="2" t="s">
        <v>3387</v>
      </c>
      <c r="C1240" s="2" t="s">
        <v>3388</v>
      </c>
      <c r="D1240" s="2" t="s">
        <v>301</v>
      </c>
      <c r="I1240" s="2" t="s">
        <v>109</v>
      </c>
    </row>
    <row r="1241" spans="1:20" s="2" customFormat="1" x14ac:dyDescent="0.25">
      <c r="A1241" s="2">
        <v>339643</v>
      </c>
      <c r="B1241" s="2" t="s">
        <v>3386</v>
      </c>
      <c r="C1241" s="2" t="s">
        <v>953</v>
      </c>
      <c r="D1241" s="2" t="s">
        <v>263</v>
      </c>
      <c r="I1241" s="2" t="s">
        <v>109</v>
      </c>
    </row>
    <row r="1242" spans="1:20" s="2" customFormat="1" x14ac:dyDescent="0.25">
      <c r="A1242" s="2">
        <v>339647</v>
      </c>
      <c r="B1242" s="2" t="s">
        <v>3385</v>
      </c>
      <c r="C1242" s="2" t="s">
        <v>226</v>
      </c>
      <c r="D1242" s="2" t="s">
        <v>775</v>
      </c>
      <c r="I1242" s="2" t="s">
        <v>109</v>
      </c>
      <c r="R1242" s="2">
        <v>4720</v>
      </c>
      <c r="S1242" s="2">
        <v>45501</v>
      </c>
      <c r="T1242" s="2">
        <v>1000</v>
      </c>
    </row>
    <row r="1243" spans="1:20" s="2" customFormat="1" x14ac:dyDescent="0.25">
      <c r="A1243" s="2">
        <v>339658</v>
      </c>
      <c r="B1243" s="2" t="s">
        <v>3381</v>
      </c>
      <c r="C1243" s="2" t="s">
        <v>230</v>
      </c>
      <c r="D1243" s="2" t="s">
        <v>3382</v>
      </c>
      <c r="I1243" s="2" t="s">
        <v>109</v>
      </c>
    </row>
    <row r="1244" spans="1:20" s="2" customFormat="1" x14ac:dyDescent="0.25">
      <c r="A1244" s="2">
        <v>339661</v>
      </c>
      <c r="B1244" s="2" t="s">
        <v>3379</v>
      </c>
      <c r="C1244" s="2" t="s">
        <v>253</v>
      </c>
      <c r="D1244" s="2" t="s">
        <v>350</v>
      </c>
      <c r="I1244" s="2" t="s">
        <v>109</v>
      </c>
    </row>
    <row r="1245" spans="1:20" s="2" customFormat="1" x14ac:dyDescent="0.25">
      <c r="A1245" s="2">
        <v>339664</v>
      </c>
      <c r="B1245" s="2" t="s">
        <v>3377</v>
      </c>
      <c r="C1245" s="2" t="s">
        <v>213</v>
      </c>
      <c r="D1245" s="2" t="s">
        <v>357</v>
      </c>
      <c r="I1245" s="2" t="s">
        <v>109</v>
      </c>
    </row>
    <row r="1246" spans="1:20" s="2" customFormat="1" x14ac:dyDescent="0.25">
      <c r="A1246" s="2">
        <v>339671</v>
      </c>
      <c r="B1246" s="2" t="s">
        <v>3374</v>
      </c>
      <c r="C1246" s="2" t="s">
        <v>845</v>
      </c>
      <c r="D1246" s="2" t="s">
        <v>3375</v>
      </c>
      <c r="I1246" s="2" t="s">
        <v>109</v>
      </c>
    </row>
    <row r="1247" spans="1:20" s="2" customFormat="1" x14ac:dyDescent="0.25">
      <c r="A1247" s="2">
        <v>339673</v>
      </c>
      <c r="B1247" s="2" t="s">
        <v>3373</v>
      </c>
      <c r="C1247" s="2" t="s">
        <v>333</v>
      </c>
      <c r="D1247" s="2" t="s">
        <v>386</v>
      </c>
      <c r="I1247" s="2" t="s">
        <v>109</v>
      </c>
    </row>
    <row r="1248" spans="1:20" s="2" customFormat="1" x14ac:dyDescent="0.25">
      <c r="A1248" s="2">
        <v>339676</v>
      </c>
      <c r="B1248" s="2" t="s">
        <v>3370</v>
      </c>
      <c r="C1248" s="2" t="s">
        <v>469</v>
      </c>
      <c r="D1248" s="2" t="s">
        <v>356</v>
      </c>
      <c r="I1248" s="2" t="s">
        <v>109</v>
      </c>
    </row>
    <row r="1249" spans="1:9" s="2" customFormat="1" x14ac:dyDescent="0.25">
      <c r="A1249" s="2">
        <v>339681</v>
      </c>
      <c r="B1249" s="2" t="s">
        <v>3367</v>
      </c>
      <c r="C1249" s="2" t="s">
        <v>3053</v>
      </c>
      <c r="D1249" s="2" t="s">
        <v>636</v>
      </c>
      <c r="I1249" s="2" t="s">
        <v>109</v>
      </c>
    </row>
    <row r="1250" spans="1:9" s="2" customFormat="1" x14ac:dyDescent="0.25">
      <c r="A1250" s="2">
        <v>339682</v>
      </c>
      <c r="B1250" s="2" t="s">
        <v>3059</v>
      </c>
      <c r="C1250" s="2" t="s">
        <v>250</v>
      </c>
      <c r="D1250" s="2" t="s">
        <v>211</v>
      </c>
      <c r="I1250" s="2" t="s">
        <v>109</v>
      </c>
    </row>
    <row r="1251" spans="1:9" s="2" customFormat="1" x14ac:dyDescent="0.25">
      <c r="A1251" s="2">
        <v>339684</v>
      </c>
      <c r="B1251" s="2" t="s">
        <v>3365</v>
      </c>
      <c r="C1251" s="2" t="s">
        <v>284</v>
      </c>
      <c r="D1251" s="2" t="s">
        <v>3366</v>
      </c>
      <c r="I1251" s="2" t="s">
        <v>109</v>
      </c>
    </row>
    <row r="1252" spans="1:9" s="2" customFormat="1" x14ac:dyDescent="0.25">
      <c r="A1252" s="2">
        <v>339685</v>
      </c>
      <c r="B1252" s="2" t="s">
        <v>3364</v>
      </c>
      <c r="C1252" s="2" t="s">
        <v>599</v>
      </c>
      <c r="D1252" s="2" t="s">
        <v>1073</v>
      </c>
      <c r="I1252" s="2" t="s">
        <v>109</v>
      </c>
    </row>
    <row r="1253" spans="1:9" s="2" customFormat="1" x14ac:dyDescent="0.25">
      <c r="A1253" s="2">
        <v>339688</v>
      </c>
      <c r="B1253" s="2" t="s">
        <v>3362</v>
      </c>
      <c r="C1253" s="2" t="s">
        <v>325</v>
      </c>
      <c r="D1253" s="2" t="s">
        <v>903</v>
      </c>
      <c r="I1253" s="2" t="s">
        <v>109</v>
      </c>
    </row>
    <row r="1254" spans="1:9" s="2" customFormat="1" x14ac:dyDescent="0.25">
      <c r="A1254" s="2">
        <v>339690</v>
      </c>
      <c r="B1254" s="2" t="s">
        <v>3361</v>
      </c>
      <c r="C1254" s="2" t="s">
        <v>599</v>
      </c>
      <c r="D1254" s="2" t="s">
        <v>233</v>
      </c>
      <c r="I1254" s="2" t="s">
        <v>109</v>
      </c>
    </row>
    <row r="1255" spans="1:9" s="2" customFormat="1" x14ac:dyDescent="0.25">
      <c r="A1255" s="2">
        <v>339696</v>
      </c>
      <c r="B1255" s="2" t="s">
        <v>3358</v>
      </c>
      <c r="C1255" s="2" t="s">
        <v>271</v>
      </c>
      <c r="D1255" s="2" t="s">
        <v>396</v>
      </c>
      <c r="I1255" s="2" t="s">
        <v>109</v>
      </c>
    </row>
    <row r="1256" spans="1:9" s="2" customFormat="1" x14ac:dyDescent="0.25">
      <c r="A1256" s="2">
        <v>339701</v>
      </c>
      <c r="B1256" s="2" t="s">
        <v>3357</v>
      </c>
      <c r="C1256" s="2" t="s">
        <v>230</v>
      </c>
      <c r="D1256" s="2" t="s">
        <v>738</v>
      </c>
      <c r="I1256" s="2" t="s">
        <v>109</v>
      </c>
    </row>
    <row r="1257" spans="1:9" s="2" customFormat="1" x14ac:dyDescent="0.25">
      <c r="A1257" s="2">
        <v>339706</v>
      </c>
      <c r="B1257" s="2" t="s">
        <v>3354</v>
      </c>
      <c r="C1257" s="2" t="s">
        <v>318</v>
      </c>
      <c r="D1257" s="2" t="s">
        <v>3355</v>
      </c>
      <c r="I1257" s="2" t="s">
        <v>109</v>
      </c>
    </row>
    <row r="1258" spans="1:9" s="2" customFormat="1" x14ac:dyDescent="0.25">
      <c r="A1258" s="2">
        <v>339710</v>
      </c>
      <c r="B1258" s="2" t="s">
        <v>3351</v>
      </c>
      <c r="C1258" s="2" t="s">
        <v>246</v>
      </c>
      <c r="D1258" s="2" t="s">
        <v>233</v>
      </c>
      <c r="I1258" s="2" t="s">
        <v>109</v>
      </c>
    </row>
    <row r="1259" spans="1:9" s="2" customFormat="1" x14ac:dyDescent="0.25">
      <c r="A1259" s="2">
        <v>339712</v>
      </c>
      <c r="B1259" s="2" t="s">
        <v>3349</v>
      </c>
      <c r="C1259" s="2" t="s">
        <v>261</v>
      </c>
      <c r="D1259" s="2" t="s">
        <v>223</v>
      </c>
      <c r="I1259" s="2" t="s">
        <v>109</v>
      </c>
    </row>
    <row r="1260" spans="1:9" s="2" customFormat="1" x14ac:dyDescent="0.25">
      <c r="A1260" s="2">
        <v>339718</v>
      </c>
      <c r="B1260" s="2" t="s">
        <v>3347</v>
      </c>
      <c r="C1260" s="2" t="s">
        <v>258</v>
      </c>
      <c r="D1260" s="2" t="s">
        <v>534</v>
      </c>
      <c r="I1260" s="2" t="s">
        <v>109</v>
      </c>
    </row>
    <row r="1261" spans="1:9" s="2" customFormat="1" x14ac:dyDescent="0.25">
      <c r="A1261" s="2">
        <v>339719</v>
      </c>
      <c r="B1261" s="2" t="s">
        <v>3346</v>
      </c>
      <c r="C1261" s="2" t="s">
        <v>484</v>
      </c>
      <c r="D1261" s="2" t="s">
        <v>211</v>
      </c>
      <c r="I1261" s="2" t="s">
        <v>109</v>
      </c>
    </row>
    <row r="1262" spans="1:9" s="2" customFormat="1" x14ac:dyDescent="0.25">
      <c r="A1262" s="2">
        <v>339723</v>
      </c>
      <c r="B1262" s="2" t="s">
        <v>3344</v>
      </c>
      <c r="C1262" s="2" t="s">
        <v>210</v>
      </c>
      <c r="D1262" s="2" t="s">
        <v>328</v>
      </c>
      <c r="I1262" s="2" t="s">
        <v>109</v>
      </c>
    </row>
    <row r="1263" spans="1:9" s="2" customFormat="1" x14ac:dyDescent="0.25">
      <c r="A1263" s="2">
        <v>339726</v>
      </c>
      <c r="B1263" s="2" t="s">
        <v>3342</v>
      </c>
      <c r="C1263" s="2" t="s">
        <v>725</v>
      </c>
      <c r="D1263" s="2" t="s">
        <v>357</v>
      </c>
      <c r="I1263" s="2" t="s">
        <v>109</v>
      </c>
    </row>
    <row r="1264" spans="1:9" s="2" customFormat="1" x14ac:dyDescent="0.25">
      <c r="A1264" s="2">
        <v>339728</v>
      </c>
      <c r="B1264" s="2" t="s">
        <v>3341</v>
      </c>
      <c r="C1264" s="2" t="s">
        <v>230</v>
      </c>
      <c r="D1264" s="2" t="s">
        <v>2927</v>
      </c>
      <c r="I1264" s="2" t="s">
        <v>109</v>
      </c>
    </row>
    <row r="1265" spans="1:20" s="2" customFormat="1" x14ac:dyDescent="0.25">
      <c r="A1265" s="2">
        <v>339729</v>
      </c>
      <c r="B1265" s="2" t="s">
        <v>3339</v>
      </c>
      <c r="C1265" s="2" t="s">
        <v>3340</v>
      </c>
      <c r="D1265" s="2" t="s">
        <v>227</v>
      </c>
      <c r="I1265" s="2" t="s">
        <v>109</v>
      </c>
    </row>
    <row r="1266" spans="1:20" s="2" customFormat="1" x14ac:dyDescent="0.25">
      <c r="A1266" s="2">
        <v>339730</v>
      </c>
      <c r="B1266" s="2" t="s">
        <v>3338</v>
      </c>
      <c r="C1266" s="2" t="s">
        <v>1211</v>
      </c>
      <c r="D1266" s="2" t="s">
        <v>564</v>
      </c>
      <c r="I1266" s="2" t="s">
        <v>109</v>
      </c>
    </row>
    <row r="1267" spans="1:20" s="2" customFormat="1" x14ac:dyDescent="0.25">
      <c r="A1267" s="2">
        <v>339731</v>
      </c>
      <c r="B1267" s="2" t="s">
        <v>3337</v>
      </c>
      <c r="C1267" s="2" t="s">
        <v>611</v>
      </c>
      <c r="D1267" s="2" t="s">
        <v>403</v>
      </c>
      <c r="I1267" s="2" t="s">
        <v>109</v>
      </c>
    </row>
    <row r="1268" spans="1:20" s="2" customFormat="1" x14ac:dyDescent="0.25">
      <c r="A1268" s="2">
        <v>339732</v>
      </c>
      <c r="B1268" s="2" t="s">
        <v>3336</v>
      </c>
      <c r="C1268" s="2" t="s">
        <v>371</v>
      </c>
      <c r="D1268" s="2" t="s">
        <v>869</v>
      </c>
      <c r="I1268" s="2" t="s">
        <v>109</v>
      </c>
    </row>
    <row r="1269" spans="1:20" s="2" customFormat="1" x14ac:dyDescent="0.25">
      <c r="A1269" s="2">
        <v>339733</v>
      </c>
      <c r="B1269" s="2" t="s">
        <v>3335</v>
      </c>
      <c r="C1269" s="2" t="s">
        <v>230</v>
      </c>
      <c r="D1269" s="2" t="s">
        <v>249</v>
      </c>
      <c r="I1269" s="2" t="s">
        <v>109</v>
      </c>
    </row>
    <row r="1270" spans="1:20" s="2" customFormat="1" x14ac:dyDescent="0.25">
      <c r="A1270" s="2">
        <v>339738</v>
      </c>
      <c r="B1270" s="2" t="s">
        <v>3331</v>
      </c>
      <c r="C1270" s="2" t="s">
        <v>688</v>
      </c>
      <c r="D1270" s="2" t="s">
        <v>1122</v>
      </c>
      <c r="I1270" s="2" t="s">
        <v>109</v>
      </c>
    </row>
    <row r="1271" spans="1:20" s="2" customFormat="1" x14ac:dyDescent="0.25">
      <c r="A1271" s="2">
        <v>339739</v>
      </c>
      <c r="B1271" s="2" t="s">
        <v>3330</v>
      </c>
      <c r="C1271" s="2" t="s">
        <v>213</v>
      </c>
      <c r="D1271" s="2" t="s">
        <v>844</v>
      </c>
      <c r="I1271" s="2" t="s">
        <v>109</v>
      </c>
    </row>
    <row r="1272" spans="1:20" s="2" customFormat="1" x14ac:dyDescent="0.25">
      <c r="A1272" s="2">
        <v>339740</v>
      </c>
      <c r="B1272" s="2" t="s">
        <v>3329</v>
      </c>
      <c r="C1272" s="2" t="s">
        <v>568</v>
      </c>
      <c r="D1272" s="2" t="s">
        <v>231</v>
      </c>
      <c r="I1272" s="2" t="s">
        <v>109</v>
      </c>
    </row>
    <row r="1273" spans="1:20" s="2" customFormat="1" x14ac:dyDescent="0.25">
      <c r="A1273" s="2">
        <v>339741</v>
      </c>
      <c r="B1273" s="2" t="s">
        <v>3327</v>
      </c>
      <c r="C1273" s="2" t="s">
        <v>349</v>
      </c>
      <c r="D1273" s="2" t="s">
        <v>3328</v>
      </c>
      <c r="I1273" s="2" t="s">
        <v>109</v>
      </c>
    </row>
    <row r="1274" spans="1:20" s="2" customFormat="1" x14ac:dyDescent="0.25">
      <c r="A1274" s="2">
        <v>339742</v>
      </c>
      <c r="B1274" s="2" t="s">
        <v>3326</v>
      </c>
      <c r="C1274" s="2" t="s">
        <v>318</v>
      </c>
      <c r="D1274" s="2" t="s">
        <v>357</v>
      </c>
      <c r="I1274" s="2" t="s">
        <v>109</v>
      </c>
      <c r="R1274" s="2">
        <v>4772</v>
      </c>
      <c r="S1274" s="2">
        <v>45504</v>
      </c>
      <c r="T1274" s="2">
        <v>1000</v>
      </c>
    </row>
    <row r="1275" spans="1:20" s="2" customFormat="1" x14ac:dyDescent="0.25">
      <c r="A1275" s="2">
        <v>339743</v>
      </c>
      <c r="B1275" s="2" t="s">
        <v>3325</v>
      </c>
      <c r="C1275" s="2" t="s">
        <v>261</v>
      </c>
      <c r="D1275" s="2" t="s">
        <v>241</v>
      </c>
      <c r="I1275" s="2" t="s">
        <v>109</v>
      </c>
    </row>
    <row r="1276" spans="1:20" s="2" customFormat="1" x14ac:dyDescent="0.25">
      <c r="A1276" s="2">
        <v>339745</v>
      </c>
      <c r="B1276" s="2" t="s">
        <v>3324</v>
      </c>
      <c r="C1276" s="2" t="s">
        <v>230</v>
      </c>
      <c r="D1276" s="2" t="s">
        <v>658</v>
      </c>
      <c r="I1276" s="2" t="s">
        <v>109</v>
      </c>
    </row>
    <row r="1277" spans="1:20" s="2" customFormat="1" x14ac:dyDescent="0.25">
      <c r="A1277" s="2">
        <v>339746</v>
      </c>
      <c r="B1277" s="2" t="s">
        <v>3323</v>
      </c>
      <c r="C1277" s="2" t="s">
        <v>1260</v>
      </c>
      <c r="D1277" s="2" t="s">
        <v>755</v>
      </c>
      <c r="I1277" s="2" t="s">
        <v>109</v>
      </c>
    </row>
    <row r="1278" spans="1:20" s="2" customFormat="1" x14ac:dyDescent="0.25">
      <c r="A1278" s="2">
        <v>339747</v>
      </c>
      <c r="B1278" s="2" t="s">
        <v>3322</v>
      </c>
      <c r="C1278" s="2" t="s">
        <v>444</v>
      </c>
      <c r="D1278" s="2" t="s">
        <v>280</v>
      </c>
      <c r="I1278" s="2" t="s">
        <v>109</v>
      </c>
    </row>
    <row r="1279" spans="1:20" s="2" customFormat="1" x14ac:dyDescent="0.25">
      <c r="A1279" s="2">
        <v>339748</v>
      </c>
      <c r="B1279" s="2" t="s">
        <v>3321</v>
      </c>
      <c r="C1279" s="2" t="s">
        <v>533</v>
      </c>
      <c r="D1279" s="2" t="s">
        <v>770</v>
      </c>
      <c r="I1279" s="2" t="s">
        <v>109</v>
      </c>
    </row>
    <row r="1280" spans="1:20" s="2" customFormat="1" x14ac:dyDescent="0.25">
      <c r="A1280" s="2">
        <v>339753</v>
      </c>
      <c r="B1280" s="2" t="s">
        <v>3317</v>
      </c>
      <c r="C1280" s="2" t="s">
        <v>230</v>
      </c>
      <c r="D1280" s="2" t="s">
        <v>277</v>
      </c>
      <c r="I1280" s="2" t="s">
        <v>109</v>
      </c>
    </row>
    <row r="1281" spans="1:20" s="2" customFormat="1" x14ac:dyDescent="0.25">
      <c r="A1281" s="2">
        <v>339754</v>
      </c>
      <c r="B1281" s="2" t="s">
        <v>3316</v>
      </c>
      <c r="C1281" s="2" t="s">
        <v>261</v>
      </c>
      <c r="D1281" s="2" t="s">
        <v>794</v>
      </c>
      <c r="I1281" s="2" t="s">
        <v>109</v>
      </c>
    </row>
    <row r="1282" spans="1:20" s="2" customFormat="1" x14ac:dyDescent="0.25">
      <c r="A1282" s="2">
        <v>339757</v>
      </c>
      <c r="B1282" s="2" t="s">
        <v>2489</v>
      </c>
      <c r="C1282" s="2" t="s">
        <v>619</v>
      </c>
      <c r="D1282" s="2" t="s">
        <v>560</v>
      </c>
      <c r="I1282" s="2" t="s">
        <v>109</v>
      </c>
    </row>
    <row r="1283" spans="1:20" s="2" customFormat="1" x14ac:dyDescent="0.25">
      <c r="A1283" s="2">
        <v>339758</v>
      </c>
      <c r="B1283" s="2" t="s">
        <v>3314</v>
      </c>
      <c r="C1283" s="2" t="s">
        <v>500</v>
      </c>
      <c r="D1283" s="2" t="s">
        <v>2972</v>
      </c>
      <c r="I1283" s="2" t="s">
        <v>109</v>
      </c>
    </row>
    <row r="1284" spans="1:20" s="2" customFormat="1" x14ac:dyDescent="0.25">
      <c r="A1284" s="2">
        <v>339760</v>
      </c>
      <c r="B1284" s="2" t="s">
        <v>3313</v>
      </c>
      <c r="C1284" s="2" t="s">
        <v>1878</v>
      </c>
      <c r="D1284" s="2" t="s">
        <v>263</v>
      </c>
      <c r="I1284" s="2" t="s">
        <v>109</v>
      </c>
    </row>
    <row r="1285" spans="1:20" s="2" customFormat="1" x14ac:dyDescent="0.25">
      <c r="A1285" s="2">
        <v>339765</v>
      </c>
      <c r="B1285" s="2" t="s">
        <v>3310</v>
      </c>
      <c r="C1285" s="2" t="s">
        <v>246</v>
      </c>
      <c r="D1285" s="2" t="s">
        <v>3311</v>
      </c>
      <c r="I1285" s="2" t="s">
        <v>109</v>
      </c>
    </row>
    <row r="1286" spans="1:20" s="2" customFormat="1" x14ac:dyDescent="0.25">
      <c r="A1286" s="2">
        <v>339768</v>
      </c>
      <c r="B1286" s="2" t="s">
        <v>2200</v>
      </c>
      <c r="C1286" s="2" t="s">
        <v>538</v>
      </c>
      <c r="D1286" s="2" t="s">
        <v>637</v>
      </c>
      <c r="I1286" s="2" t="s">
        <v>109</v>
      </c>
    </row>
    <row r="1287" spans="1:20" s="2" customFormat="1" x14ac:dyDescent="0.25">
      <c r="A1287" s="2">
        <v>339772</v>
      </c>
      <c r="B1287" s="2" t="s">
        <v>3304</v>
      </c>
      <c r="C1287" s="2" t="s">
        <v>3305</v>
      </c>
      <c r="D1287" s="2" t="s">
        <v>3306</v>
      </c>
      <c r="I1287" s="2" t="s">
        <v>109</v>
      </c>
      <c r="R1287" s="2">
        <v>5005</v>
      </c>
      <c r="S1287" s="2">
        <v>45512</v>
      </c>
      <c r="T1287" s="2">
        <v>48000</v>
      </c>
    </row>
    <row r="1288" spans="1:20" s="2" customFormat="1" x14ac:dyDescent="0.25">
      <c r="A1288" s="2">
        <v>339778</v>
      </c>
      <c r="B1288" s="2" t="s">
        <v>3303</v>
      </c>
      <c r="C1288" s="2" t="s">
        <v>230</v>
      </c>
      <c r="D1288" s="2" t="s">
        <v>605</v>
      </c>
      <c r="I1288" s="2" t="s">
        <v>109</v>
      </c>
    </row>
    <row r="1289" spans="1:20" s="2" customFormat="1" x14ac:dyDescent="0.25">
      <c r="A1289" s="2">
        <v>339780</v>
      </c>
      <c r="B1289" s="2" t="s">
        <v>3301</v>
      </c>
      <c r="C1289" s="2" t="s">
        <v>477</v>
      </c>
      <c r="D1289" s="2" t="s">
        <v>678</v>
      </c>
      <c r="I1289" s="2" t="s">
        <v>109</v>
      </c>
    </row>
    <row r="1290" spans="1:20" s="2" customFormat="1" x14ac:dyDescent="0.25">
      <c r="A1290" s="2">
        <v>339781</v>
      </c>
      <c r="B1290" s="2" t="s">
        <v>3300</v>
      </c>
      <c r="C1290" s="2" t="s">
        <v>213</v>
      </c>
      <c r="D1290" s="2" t="s">
        <v>2486</v>
      </c>
      <c r="I1290" s="2" t="s">
        <v>109</v>
      </c>
    </row>
    <row r="1291" spans="1:20" s="2" customFormat="1" x14ac:dyDescent="0.25">
      <c r="A1291" s="2">
        <v>339783</v>
      </c>
      <c r="B1291" s="2" t="s">
        <v>3299</v>
      </c>
      <c r="C1291" s="2" t="s">
        <v>230</v>
      </c>
      <c r="D1291" s="2" t="s">
        <v>215</v>
      </c>
      <c r="I1291" s="2" t="s">
        <v>109</v>
      </c>
    </row>
    <row r="1292" spans="1:20" s="2" customFormat="1" x14ac:dyDescent="0.25">
      <c r="A1292" s="2">
        <v>339784</v>
      </c>
      <c r="B1292" s="2" t="s">
        <v>3298</v>
      </c>
      <c r="C1292" s="2" t="s">
        <v>931</v>
      </c>
      <c r="D1292" s="2" t="s">
        <v>339</v>
      </c>
      <c r="I1292" s="2" t="s">
        <v>109</v>
      </c>
    </row>
    <row r="1293" spans="1:20" s="2" customFormat="1" x14ac:dyDescent="0.25">
      <c r="A1293" s="2">
        <v>339786</v>
      </c>
      <c r="B1293" s="2" t="s">
        <v>3296</v>
      </c>
      <c r="C1293" s="2" t="s">
        <v>246</v>
      </c>
      <c r="D1293" s="2" t="s">
        <v>3297</v>
      </c>
      <c r="I1293" s="2" t="s">
        <v>109</v>
      </c>
    </row>
    <row r="1294" spans="1:20" s="2" customFormat="1" x14ac:dyDescent="0.25">
      <c r="A1294" s="2">
        <v>339788</v>
      </c>
      <c r="B1294" s="2" t="s">
        <v>3295</v>
      </c>
      <c r="C1294" s="2" t="s">
        <v>710</v>
      </c>
      <c r="D1294" s="2" t="s">
        <v>949</v>
      </c>
      <c r="I1294" s="2" t="s">
        <v>109</v>
      </c>
    </row>
    <row r="1295" spans="1:20" s="2" customFormat="1" x14ac:dyDescent="0.25">
      <c r="A1295" s="2">
        <v>339789</v>
      </c>
      <c r="B1295" s="2" t="s">
        <v>3294</v>
      </c>
      <c r="C1295" s="2" t="s">
        <v>230</v>
      </c>
      <c r="D1295" s="2" t="s">
        <v>555</v>
      </c>
      <c r="I1295" s="2" t="s">
        <v>109</v>
      </c>
    </row>
    <row r="1296" spans="1:20" s="2" customFormat="1" x14ac:dyDescent="0.25">
      <c r="A1296" s="2">
        <v>339791</v>
      </c>
      <c r="B1296" s="2" t="s">
        <v>3293</v>
      </c>
      <c r="C1296" s="2" t="s">
        <v>213</v>
      </c>
      <c r="D1296" s="2" t="s">
        <v>412</v>
      </c>
      <c r="I1296" s="2" t="s">
        <v>109</v>
      </c>
    </row>
    <row r="1297" spans="1:20" s="2" customFormat="1" x14ac:dyDescent="0.25">
      <c r="A1297" s="2">
        <v>339795</v>
      </c>
      <c r="B1297" s="2" t="s">
        <v>3292</v>
      </c>
      <c r="C1297" s="2" t="s">
        <v>542</v>
      </c>
      <c r="D1297" s="2" t="s">
        <v>272</v>
      </c>
      <c r="I1297" s="2" t="s">
        <v>109</v>
      </c>
      <c r="R1297" s="2">
        <v>4674</v>
      </c>
      <c r="S1297" s="2">
        <v>45496</v>
      </c>
      <c r="T1297" s="2">
        <v>1000</v>
      </c>
    </row>
    <row r="1298" spans="1:20" s="2" customFormat="1" x14ac:dyDescent="0.25">
      <c r="A1298" s="2">
        <v>339806</v>
      </c>
      <c r="B1298" s="2" t="s">
        <v>3287</v>
      </c>
      <c r="C1298" s="2" t="s">
        <v>952</v>
      </c>
      <c r="D1298" s="2" t="s">
        <v>418</v>
      </c>
      <c r="I1298" s="2" t="s">
        <v>109</v>
      </c>
    </row>
    <row r="1299" spans="1:20" s="2" customFormat="1" x14ac:dyDescent="0.25">
      <c r="A1299" s="2">
        <v>339812</v>
      </c>
      <c r="B1299" s="2" t="s">
        <v>3284</v>
      </c>
      <c r="C1299" s="2" t="s">
        <v>308</v>
      </c>
      <c r="D1299" s="2" t="s">
        <v>3285</v>
      </c>
      <c r="I1299" s="2" t="s">
        <v>109</v>
      </c>
    </row>
    <row r="1300" spans="1:20" s="2" customFormat="1" x14ac:dyDescent="0.25">
      <c r="A1300" s="2">
        <v>339813</v>
      </c>
      <c r="B1300" s="2" t="s">
        <v>3282</v>
      </c>
      <c r="C1300" s="2" t="s">
        <v>938</v>
      </c>
      <c r="D1300" s="2" t="s">
        <v>3283</v>
      </c>
      <c r="I1300" s="2" t="s">
        <v>109</v>
      </c>
    </row>
    <row r="1301" spans="1:20" s="2" customFormat="1" x14ac:dyDescent="0.25">
      <c r="A1301" s="2">
        <v>339817</v>
      </c>
      <c r="B1301" s="2" t="s">
        <v>3279</v>
      </c>
      <c r="C1301" s="2" t="s">
        <v>213</v>
      </c>
      <c r="D1301" s="2" t="s">
        <v>419</v>
      </c>
      <c r="I1301" s="2" t="s">
        <v>109</v>
      </c>
    </row>
    <row r="1302" spans="1:20" s="2" customFormat="1" x14ac:dyDescent="0.25">
      <c r="A1302" s="2">
        <v>339825</v>
      </c>
      <c r="B1302" s="2" t="s">
        <v>3277</v>
      </c>
      <c r="C1302" s="2" t="s">
        <v>816</v>
      </c>
      <c r="D1302" s="2" t="s">
        <v>897</v>
      </c>
      <c r="I1302" s="2" t="s">
        <v>109</v>
      </c>
    </row>
    <row r="1303" spans="1:20" s="2" customFormat="1" x14ac:dyDescent="0.25">
      <c r="A1303" s="2">
        <v>339837</v>
      </c>
      <c r="B1303" s="2" t="s">
        <v>3273</v>
      </c>
      <c r="C1303" s="2" t="s">
        <v>210</v>
      </c>
      <c r="D1303" s="2" t="s">
        <v>328</v>
      </c>
      <c r="I1303" s="2" t="s">
        <v>109</v>
      </c>
    </row>
    <row r="1304" spans="1:20" s="2" customFormat="1" x14ac:dyDescent="0.25">
      <c r="A1304" s="2">
        <v>339838</v>
      </c>
      <c r="B1304" s="2" t="s">
        <v>3271</v>
      </c>
      <c r="C1304" s="2" t="s">
        <v>553</v>
      </c>
      <c r="D1304" s="2" t="s">
        <v>3272</v>
      </c>
      <c r="I1304" s="2" t="s">
        <v>109</v>
      </c>
    </row>
    <row r="1305" spans="1:20" s="2" customFormat="1" x14ac:dyDescent="0.25">
      <c r="A1305" s="2">
        <v>339847</v>
      </c>
      <c r="B1305" s="2" t="s">
        <v>3266</v>
      </c>
      <c r="C1305" s="2" t="s">
        <v>261</v>
      </c>
      <c r="D1305" s="2" t="s">
        <v>621</v>
      </c>
      <c r="I1305" s="2" t="s">
        <v>109</v>
      </c>
    </row>
    <row r="1306" spans="1:20" s="2" customFormat="1" x14ac:dyDescent="0.25">
      <c r="A1306" s="2">
        <v>339848</v>
      </c>
      <c r="B1306" s="2" t="s">
        <v>3265</v>
      </c>
      <c r="C1306" s="2" t="s">
        <v>246</v>
      </c>
      <c r="D1306" s="2" t="s">
        <v>419</v>
      </c>
      <c r="I1306" s="2" t="s">
        <v>109</v>
      </c>
    </row>
    <row r="1307" spans="1:20" s="2" customFormat="1" x14ac:dyDescent="0.25">
      <c r="A1307" s="2">
        <v>339849</v>
      </c>
      <c r="B1307" s="2" t="s">
        <v>3263</v>
      </c>
      <c r="C1307" s="2" t="s">
        <v>349</v>
      </c>
      <c r="D1307" s="2" t="s">
        <v>3264</v>
      </c>
      <c r="I1307" s="2" t="s">
        <v>109</v>
      </c>
    </row>
    <row r="1308" spans="1:20" s="2" customFormat="1" x14ac:dyDescent="0.25">
      <c r="A1308" s="2">
        <v>339852</v>
      </c>
      <c r="B1308" s="2" t="s">
        <v>3261</v>
      </c>
      <c r="C1308" s="2" t="s">
        <v>340</v>
      </c>
      <c r="D1308" s="2" t="s">
        <v>2968</v>
      </c>
      <c r="I1308" s="2" t="s">
        <v>109</v>
      </c>
    </row>
    <row r="1309" spans="1:20" s="2" customFormat="1" x14ac:dyDescent="0.25">
      <c r="A1309" s="2">
        <v>339853</v>
      </c>
      <c r="B1309" s="2" t="s">
        <v>3260</v>
      </c>
      <c r="C1309" s="2" t="s">
        <v>851</v>
      </c>
      <c r="D1309" s="2" t="s">
        <v>498</v>
      </c>
      <c r="I1309" s="2" t="s">
        <v>109</v>
      </c>
    </row>
    <row r="1310" spans="1:20" s="2" customFormat="1" x14ac:dyDescent="0.25">
      <c r="A1310" s="2">
        <v>339855</v>
      </c>
      <c r="B1310" s="2" t="s">
        <v>3259</v>
      </c>
      <c r="C1310" s="2" t="s">
        <v>270</v>
      </c>
      <c r="D1310" s="2" t="s">
        <v>1043</v>
      </c>
      <c r="I1310" s="2" t="s">
        <v>109</v>
      </c>
    </row>
    <row r="1311" spans="1:20" s="2" customFormat="1" x14ac:dyDescent="0.25">
      <c r="A1311" s="2">
        <v>339858</v>
      </c>
      <c r="B1311" s="2" t="s">
        <v>3258</v>
      </c>
      <c r="C1311" s="2" t="s">
        <v>733</v>
      </c>
      <c r="D1311" s="2" t="s">
        <v>723</v>
      </c>
      <c r="I1311" s="2" t="s">
        <v>109</v>
      </c>
    </row>
    <row r="1312" spans="1:20" s="2" customFormat="1" x14ac:dyDescent="0.25">
      <c r="A1312" s="2">
        <v>339859</v>
      </c>
      <c r="B1312" s="2" t="s">
        <v>3257</v>
      </c>
      <c r="C1312" s="2" t="s">
        <v>398</v>
      </c>
      <c r="D1312" s="2" t="s">
        <v>256</v>
      </c>
      <c r="I1312" s="2" t="s">
        <v>109</v>
      </c>
    </row>
    <row r="1313" spans="1:20" s="2" customFormat="1" x14ac:dyDescent="0.25">
      <c r="A1313" s="2">
        <v>339860</v>
      </c>
      <c r="B1313" s="2" t="s">
        <v>3256</v>
      </c>
      <c r="C1313" s="2" t="s">
        <v>253</v>
      </c>
      <c r="D1313" s="2" t="s">
        <v>273</v>
      </c>
      <c r="I1313" s="2" t="s">
        <v>109</v>
      </c>
      <c r="R1313" s="2">
        <v>5076</v>
      </c>
      <c r="S1313" s="2">
        <v>45512</v>
      </c>
      <c r="T1313" s="2">
        <v>60000</v>
      </c>
    </row>
    <row r="1314" spans="1:20" s="2" customFormat="1" x14ac:dyDescent="0.25">
      <c r="A1314" s="2">
        <v>339869</v>
      </c>
      <c r="B1314" s="2" t="s">
        <v>3251</v>
      </c>
      <c r="C1314" s="2" t="s">
        <v>230</v>
      </c>
      <c r="D1314" s="2" t="s">
        <v>355</v>
      </c>
      <c r="I1314" s="2" t="s">
        <v>109</v>
      </c>
    </row>
    <row r="1315" spans="1:20" s="2" customFormat="1" x14ac:dyDescent="0.25">
      <c r="A1315" s="2">
        <v>339873</v>
      </c>
      <c r="B1315" s="2" t="s">
        <v>3248</v>
      </c>
      <c r="C1315" s="2" t="s">
        <v>210</v>
      </c>
      <c r="D1315" s="2" t="s">
        <v>272</v>
      </c>
      <c r="I1315" s="2" t="s">
        <v>109</v>
      </c>
    </row>
    <row r="1316" spans="1:20" s="2" customFormat="1" x14ac:dyDescent="0.25">
      <c r="A1316" s="2">
        <v>339881</v>
      </c>
      <c r="B1316" s="2" t="s">
        <v>3245</v>
      </c>
      <c r="C1316" s="2" t="s">
        <v>219</v>
      </c>
      <c r="D1316" s="2" t="s">
        <v>621</v>
      </c>
      <c r="I1316" s="2" t="s">
        <v>109</v>
      </c>
    </row>
    <row r="1317" spans="1:20" s="2" customFormat="1" x14ac:dyDescent="0.25">
      <c r="A1317" s="2">
        <v>339882</v>
      </c>
      <c r="B1317" s="2" t="s">
        <v>3244</v>
      </c>
      <c r="C1317" s="2" t="s">
        <v>230</v>
      </c>
      <c r="D1317" s="2" t="s">
        <v>350</v>
      </c>
      <c r="I1317" s="2" t="s">
        <v>109</v>
      </c>
    </row>
    <row r="1318" spans="1:20" s="2" customFormat="1" x14ac:dyDescent="0.25">
      <c r="A1318" s="2">
        <v>339884</v>
      </c>
      <c r="B1318" s="2" t="s">
        <v>3242</v>
      </c>
      <c r="C1318" s="2" t="s">
        <v>333</v>
      </c>
      <c r="D1318" s="2" t="s">
        <v>471</v>
      </c>
      <c r="I1318" s="2" t="s">
        <v>109</v>
      </c>
    </row>
    <row r="1319" spans="1:20" s="2" customFormat="1" x14ac:dyDescent="0.25">
      <c r="A1319" s="2">
        <v>339888</v>
      </c>
      <c r="B1319" s="2" t="s">
        <v>3240</v>
      </c>
      <c r="C1319" s="2" t="s">
        <v>213</v>
      </c>
      <c r="D1319" s="2" t="s">
        <v>296</v>
      </c>
      <c r="I1319" s="2" t="s">
        <v>109</v>
      </c>
    </row>
    <row r="1320" spans="1:20" s="2" customFormat="1" x14ac:dyDescent="0.25">
      <c r="A1320" s="2">
        <v>339889</v>
      </c>
      <c r="B1320" s="2" t="s">
        <v>3239</v>
      </c>
      <c r="C1320" s="2" t="s">
        <v>230</v>
      </c>
      <c r="D1320" s="2" t="s">
        <v>483</v>
      </c>
      <c r="I1320" s="2" t="s">
        <v>109</v>
      </c>
    </row>
    <row r="1321" spans="1:20" s="2" customFormat="1" x14ac:dyDescent="0.25">
      <c r="A1321" s="2">
        <v>339890</v>
      </c>
      <c r="B1321" s="2" t="s">
        <v>3238</v>
      </c>
      <c r="C1321" s="2" t="s">
        <v>310</v>
      </c>
      <c r="D1321" s="2" t="s">
        <v>280</v>
      </c>
      <c r="I1321" s="2" t="s">
        <v>109</v>
      </c>
    </row>
    <row r="1322" spans="1:20" s="2" customFormat="1" x14ac:dyDescent="0.25">
      <c r="A1322" s="2">
        <v>339891</v>
      </c>
      <c r="B1322" s="2" t="s">
        <v>3237</v>
      </c>
      <c r="C1322" s="2" t="s">
        <v>250</v>
      </c>
      <c r="D1322" s="2" t="s">
        <v>233</v>
      </c>
      <c r="I1322" s="2" t="s">
        <v>109</v>
      </c>
    </row>
    <row r="1323" spans="1:20" s="2" customFormat="1" x14ac:dyDescent="0.25">
      <c r="A1323" s="2">
        <v>339893</v>
      </c>
      <c r="B1323" s="2" t="s">
        <v>3236</v>
      </c>
      <c r="C1323" s="2" t="s">
        <v>318</v>
      </c>
      <c r="D1323" s="2" t="s">
        <v>227</v>
      </c>
      <c r="I1323" s="2" t="s">
        <v>109</v>
      </c>
    </row>
    <row r="1324" spans="1:20" s="2" customFormat="1" x14ac:dyDescent="0.25">
      <c r="A1324" s="2">
        <v>339897</v>
      </c>
      <c r="B1324" s="2" t="s">
        <v>3234</v>
      </c>
      <c r="C1324" s="2" t="s">
        <v>230</v>
      </c>
      <c r="D1324" s="2" t="s">
        <v>734</v>
      </c>
      <c r="I1324" s="2" t="s">
        <v>109</v>
      </c>
    </row>
    <row r="1325" spans="1:20" s="2" customFormat="1" x14ac:dyDescent="0.25">
      <c r="A1325" s="2">
        <v>339900</v>
      </c>
      <c r="B1325" s="2" t="s">
        <v>3231</v>
      </c>
      <c r="C1325" s="2" t="s">
        <v>246</v>
      </c>
      <c r="D1325" s="2" t="s">
        <v>447</v>
      </c>
      <c r="I1325" s="2" t="s">
        <v>109</v>
      </c>
    </row>
    <row r="1326" spans="1:20" s="2" customFormat="1" x14ac:dyDescent="0.25">
      <c r="A1326" s="2">
        <v>339906</v>
      </c>
      <c r="B1326" s="2" t="s">
        <v>788</v>
      </c>
      <c r="C1326" s="2" t="s">
        <v>2565</v>
      </c>
      <c r="D1326" s="2" t="s">
        <v>668</v>
      </c>
      <c r="I1326" s="2" t="s">
        <v>109</v>
      </c>
    </row>
    <row r="1327" spans="1:20" s="2" customFormat="1" x14ac:dyDescent="0.25">
      <c r="A1327" s="2">
        <v>339910</v>
      </c>
      <c r="B1327" s="2" t="s">
        <v>2611</v>
      </c>
      <c r="C1327" s="2" t="s">
        <v>507</v>
      </c>
      <c r="D1327" s="2" t="s">
        <v>320</v>
      </c>
      <c r="I1327" s="2" t="s">
        <v>109</v>
      </c>
    </row>
    <row r="1328" spans="1:20" s="2" customFormat="1" x14ac:dyDescent="0.25">
      <c r="A1328" s="2">
        <v>339914</v>
      </c>
      <c r="B1328" s="2" t="s">
        <v>3226</v>
      </c>
      <c r="C1328" s="2" t="s">
        <v>310</v>
      </c>
      <c r="D1328" s="2" t="s">
        <v>3049</v>
      </c>
      <c r="I1328" s="2" t="s">
        <v>109</v>
      </c>
    </row>
    <row r="1329" spans="1:20" s="2" customFormat="1" x14ac:dyDescent="0.25">
      <c r="A1329" s="2">
        <v>339915</v>
      </c>
      <c r="B1329" s="2" t="s">
        <v>3225</v>
      </c>
      <c r="C1329" s="2" t="s">
        <v>599</v>
      </c>
      <c r="D1329" s="2" t="s">
        <v>926</v>
      </c>
      <c r="I1329" s="2" t="s">
        <v>109</v>
      </c>
    </row>
    <row r="1330" spans="1:20" s="2" customFormat="1" x14ac:dyDescent="0.25">
      <c r="A1330" s="2">
        <v>339917</v>
      </c>
      <c r="B1330" s="2" t="s">
        <v>3224</v>
      </c>
      <c r="C1330" s="2" t="s">
        <v>787</v>
      </c>
      <c r="D1330" s="2" t="s">
        <v>452</v>
      </c>
      <c r="I1330" s="2" t="s">
        <v>109</v>
      </c>
    </row>
    <row r="1331" spans="1:20" s="2" customFormat="1" x14ac:dyDescent="0.25">
      <c r="A1331" s="2">
        <v>339918</v>
      </c>
      <c r="B1331" s="2" t="s">
        <v>3223</v>
      </c>
      <c r="C1331" s="2" t="s">
        <v>313</v>
      </c>
      <c r="D1331" s="2" t="s">
        <v>316</v>
      </c>
      <c r="I1331" s="2" t="s">
        <v>109</v>
      </c>
    </row>
    <row r="1332" spans="1:20" s="2" customFormat="1" x14ac:dyDescent="0.25">
      <c r="A1332" s="2">
        <v>339919</v>
      </c>
      <c r="B1332" s="2" t="s">
        <v>3222</v>
      </c>
      <c r="C1332" s="2" t="s">
        <v>727</v>
      </c>
      <c r="D1332" s="2" t="s">
        <v>324</v>
      </c>
      <c r="I1332" s="2" t="s">
        <v>109</v>
      </c>
    </row>
    <row r="1333" spans="1:20" s="2" customFormat="1" x14ac:dyDescent="0.25">
      <c r="A1333" s="2">
        <v>339929</v>
      </c>
      <c r="B1333" s="2" t="s">
        <v>3218</v>
      </c>
      <c r="C1333" s="2" t="s">
        <v>271</v>
      </c>
      <c r="D1333" s="2" t="s">
        <v>648</v>
      </c>
      <c r="I1333" s="2" t="s">
        <v>109</v>
      </c>
    </row>
    <row r="1334" spans="1:20" s="2" customFormat="1" x14ac:dyDescent="0.25">
      <c r="A1334" s="2">
        <v>339932</v>
      </c>
      <c r="B1334" s="2" t="s">
        <v>3216</v>
      </c>
      <c r="C1334" s="2" t="s">
        <v>928</v>
      </c>
      <c r="D1334" s="2" t="s">
        <v>222</v>
      </c>
      <c r="I1334" s="2" t="s">
        <v>109</v>
      </c>
      <c r="R1334" s="2">
        <v>4861</v>
      </c>
      <c r="S1334" s="2">
        <v>45509</v>
      </c>
      <c r="T1334" s="2">
        <v>175000</v>
      </c>
    </row>
    <row r="1335" spans="1:20" s="2" customFormat="1" x14ac:dyDescent="0.25">
      <c r="A1335" s="2">
        <v>339933</v>
      </c>
      <c r="B1335" s="2" t="s">
        <v>3215</v>
      </c>
      <c r="C1335" s="2" t="s">
        <v>318</v>
      </c>
      <c r="D1335" s="2" t="s">
        <v>447</v>
      </c>
      <c r="I1335" s="2" t="s">
        <v>109</v>
      </c>
    </row>
    <row r="1336" spans="1:20" s="2" customFormat="1" x14ac:dyDescent="0.25">
      <c r="A1336" s="2">
        <v>339938</v>
      </c>
      <c r="B1336" s="2" t="s">
        <v>3213</v>
      </c>
      <c r="C1336" s="2" t="s">
        <v>232</v>
      </c>
      <c r="D1336" s="2" t="s">
        <v>895</v>
      </c>
      <c r="I1336" s="2" t="s">
        <v>109</v>
      </c>
    </row>
    <row r="1337" spans="1:20" s="2" customFormat="1" x14ac:dyDescent="0.25">
      <c r="A1337" s="2">
        <v>339945</v>
      </c>
      <c r="B1337" s="2" t="s">
        <v>3208</v>
      </c>
      <c r="C1337" s="2" t="s">
        <v>563</v>
      </c>
      <c r="D1337" s="2" t="s">
        <v>233</v>
      </c>
      <c r="I1337" s="2" t="s">
        <v>109</v>
      </c>
      <c r="R1337" s="2">
        <v>4781</v>
      </c>
      <c r="S1337" s="2">
        <v>45504</v>
      </c>
      <c r="T1337" s="2">
        <v>20000</v>
      </c>
    </row>
    <row r="1338" spans="1:20" s="2" customFormat="1" x14ac:dyDescent="0.25">
      <c r="A1338" s="2">
        <v>339953</v>
      </c>
      <c r="B1338" s="2" t="s">
        <v>3206</v>
      </c>
      <c r="C1338" s="2" t="s">
        <v>213</v>
      </c>
      <c r="D1338" s="2" t="s">
        <v>1064</v>
      </c>
      <c r="I1338" s="2" t="s">
        <v>109</v>
      </c>
    </row>
    <row r="1339" spans="1:20" s="2" customFormat="1" x14ac:dyDescent="0.25">
      <c r="A1339" s="2">
        <v>339958</v>
      </c>
      <c r="B1339" s="2" t="s">
        <v>3204</v>
      </c>
      <c r="C1339" s="2" t="s">
        <v>700</v>
      </c>
      <c r="D1339" s="2" t="s">
        <v>775</v>
      </c>
      <c r="I1339" s="2" t="s">
        <v>109</v>
      </c>
    </row>
    <row r="1340" spans="1:20" s="2" customFormat="1" x14ac:dyDescent="0.25">
      <c r="A1340" s="2">
        <v>339963</v>
      </c>
      <c r="B1340" s="2" t="s">
        <v>3202</v>
      </c>
      <c r="C1340" s="2" t="s">
        <v>318</v>
      </c>
      <c r="D1340" s="2" t="s">
        <v>2646</v>
      </c>
      <c r="I1340" s="2" t="s">
        <v>109</v>
      </c>
    </row>
    <row r="1341" spans="1:20" s="2" customFormat="1" x14ac:dyDescent="0.25">
      <c r="A1341" s="2">
        <v>339964</v>
      </c>
      <c r="B1341" s="2" t="s">
        <v>3201</v>
      </c>
      <c r="C1341" s="2" t="s">
        <v>246</v>
      </c>
      <c r="D1341" s="2" t="s">
        <v>716</v>
      </c>
      <c r="I1341" s="2" t="s">
        <v>109</v>
      </c>
    </row>
    <row r="1342" spans="1:20" s="2" customFormat="1" x14ac:dyDescent="0.25">
      <c r="A1342" s="2">
        <v>339966</v>
      </c>
      <c r="B1342" s="2" t="s">
        <v>3200</v>
      </c>
      <c r="C1342" s="2" t="s">
        <v>258</v>
      </c>
      <c r="D1342" s="2" t="s">
        <v>534</v>
      </c>
      <c r="I1342" s="2" t="s">
        <v>109</v>
      </c>
    </row>
    <row r="1343" spans="1:20" s="2" customFormat="1" x14ac:dyDescent="0.25">
      <c r="A1343" s="2">
        <v>339967</v>
      </c>
      <c r="B1343" s="2" t="s">
        <v>3198</v>
      </c>
      <c r="C1343" s="2" t="s">
        <v>3199</v>
      </c>
      <c r="D1343" s="2" t="s">
        <v>277</v>
      </c>
      <c r="I1343" s="2" t="s">
        <v>109</v>
      </c>
    </row>
    <row r="1344" spans="1:20" s="2" customFormat="1" x14ac:dyDescent="0.25">
      <c r="A1344" s="2">
        <v>339968</v>
      </c>
      <c r="B1344" s="2" t="s">
        <v>3197</v>
      </c>
      <c r="C1344" s="2" t="s">
        <v>270</v>
      </c>
      <c r="D1344" s="2" t="s">
        <v>785</v>
      </c>
      <c r="I1344" s="2" t="s">
        <v>109</v>
      </c>
    </row>
    <row r="1345" spans="1:9" s="2" customFormat="1" x14ac:dyDescent="0.25">
      <c r="A1345" s="2">
        <v>339971</v>
      </c>
      <c r="B1345" s="2" t="s">
        <v>3195</v>
      </c>
      <c r="C1345" s="2" t="s">
        <v>3196</v>
      </c>
      <c r="D1345" s="2" t="s">
        <v>631</v>
      </c>
      <c r="I1345" s="2" t="s">
        <v>109</v>
      </c>
    </row>
    <row r="1346" spans="1:9" s="2" customFormat="1" x14ac:dyDescent="0.25">
      <c r="A1346" s="2">
        <v>339975</v>
      </c>
      <c r="B1346" s="2" t="s">
        <v>3192</v>
      </c>
      <c r="C1346" s="2" t="s">
        <v>3047</v>
      </c>
      <c r="D1346" s="2" t="s">
        <v>389</v>
      </c>
      <c r="I1346" s="2" t="s">
        <v>109</v>
      </c>
    </row>
    <row r="1347" spans="1:9" s="2" customFormat="1" x14ac:dyDescent="0.25">
      <c r="A1347" s="2">
        <v>339976</v>
      </c>
      <c r="B1347" s="2" t="s">
        <v>3190</v>
      </c>
      <c r="C1347" s="2" t="s">
        <v>3191</v>
      </c>
      <c r="D1347" s="2" t="s">
        <v>263</v>
      </c>
      <c r="I1347" s="2" t="s">
        <v>109</v>
      </c>
    </row>
    <row r="1348" spans="1:9" s="2" customFormat="1" x14ac:dyDescent="0.25">
      <c r="A1348" s="2">
        <v>339978</v>
      </c>
      <c r="B1348" s="2" t="s">
        <v>3189</v>
      </c>
      <c r="C1348" s="2" t="s">
        <v>413</v>
      </c>
      <c r="D1348" s="2" t="s">
        <v>316</v>
      </c>
      <c r="I1348" s="2" t="s">
        <v>109</v>
      </c>
    </row>
    <row r="1349" spans="1:9" s="2" customFormat="1" x14ac:dyDescent="0.25">
      <c r="A1349" s="2">
        <v>339980</v>
      </c>
      <c r="B1349" s="2" t="s">
        <v>3186</v>
      </c>
      <c r="C1349" s="2" t="s">
        <v>288</v>
      </c>
      <c r="D1349" s="2" t="s">
        <v>372</v>
      </c>
      <c r="I1349" s="2" t="s">
        <v>109</v>
      </c>
    </row>
    <row r="1350" spans="1:9" s="2" customFormat="1" x14ac:dyDescent="0.25">
      <c r="A1350" s="2">
        <v>339982</v>
      </c>
      <c r="B1350" s="2" t="s">
        <v>1921</v>
      </c>
      <c r="C1350" s="2" t="s">
        <v>610</v>
      </c>
      <c r="D1350" s="2" t="s">
        <v>634</v>
      </c>
      <c r="I1350" s="2" t="s">
        <v>109</v>
      </c>
    </row>
    <row r="1351" spans="1:9" s="2" customFormat="1" x14ac:dyDescent="0.25">
      <c r="A1351" s="2">
        <v>339985</v>
      </c>
      <c r="B1351" s="2" t="s">
        <v>3184</v>
      </c>
      <c r="C1351" s="2" t="s">
        <v>284</v>
      </c>
      <c r="D1351" s="2" t="s">
        <v>233</v>
      </c>
      <c r="I1351" s="2" t="s">
        <v>109</v>
      </c>
    </row>
    <row r="1352" spans="1:9" s="2" customFormat="1" x14ac:dyDescent="0.25">
      <c r="A1352" s="2">
        <v>339992</v>
      </c>
      <c r="B1352" s="2" t="s">
        <v>3181</v>
      </c>
      <c r="C1352" s="2" t="s">
        <v>588</v>
      </c>
      <c r="D1352" s="2" t="s">
        <v>471</v>
      </c>
      <c r="I1352" s="2" t="s">
        <v>109</v>
      </c>
    </row>
    <row r="1353" spans="1:9" s="2" customFormat="1" x14ac:dyDescent="0.25">
      <c r="A1353" s="2">
        <v>339993</v>
      </c>
      <c r="B1353" s="2" t="s">
        <v>1410</v>
      </c>
      <c r="C1353" s="2" t="s">
        <v>213</v>
      </c>
      <c r="D1353" s="2" t="s">
        <v>257</v>
      </c>
      <c r="I1353" s="2" t="s">
        <v>109</v>
      </c>
    </row>
    <row r="1354" spans="1:9" s="2" customFormat="1" x14ac:dyDescent="0.25">
      <c r="A1354" s="2">
        <v>339996</v>
      </c>
      <c r="B1354" s="2" t="s">
        <v>3180</v>
      </c>
      <c r="C1354" s="2" t="s">
        <v>657</v>
      </c>
      <c r="D1354" s="2" t="s">
        <v>322</v>
      </c>
      <c r="I1354" s="2" t="s">
        <v>109</v>
      </c>
    </row>
    <row r="1355" spans="1:9" s="2" customFormat="1" x14ac:dyDescent="0.25">
      <c r="A1355" s="2">
        <v>340001</v>
      </c>
      <c r="B1355" s="2" t="s">
        <v>3177</v>
      </c>
      <c r="C1355" s="2" t="s">
        <v>3178</v>
      </c>
      <c r="D1355" s="2" t="s">
        <v>383</v>
      </c>
      <c r="I1355" s="2" t="s">
        <v>109</v>
      </c>
    </row>
    <row r="1356" spans="1:9" s="2" customFormat="1" x14ac:dyDescent="0.25">
      <c r="A1356" s="2">
        <v>340002</v>
      </c>
      <c r="B1356" s="2" t="s">
        <v>3176</v>
      </c>
      <c r="C1356" s="2" t="s">
        <v>346</v>
      </c>
      <c r="D1356" s="2" t="s">
        <v>564</v>
      </c>
      <c r="I1356" s="2" t="s">
        <v>109</v>
      </c>
    </row>
    <row r="1357" spans="1:9" s="2" customFormat="1" x14ac:dyDescent="0.25">
      <c r="A1357" s="2">
        <v>340003</v>
      </c>
      <c r="B1357" s="2" t="s">
        <v>1715</v>
      </c>
      <c r="C1357" s="2" t="s">
        <v>250</v>
      </c>
      <c r="D1357" s="2" t="s">
        <v>405</v>
      </c>
      <c r="I1357" s="2" t="s">
        <v>109</v>
      </c>
    </row>
    <row r="1358" spans="1:9" s="2" customFormat="1" x14ac:dyDescent="0.25">
      <c r="A1358" s="2">
        <v>340005</v>
      </c>
      <c r="B1358" s="2" t="s">
        <v>3174</v>
      </c>
      <c r="C1358" s="2" t="s">
        <v>318</v>
      </c>
      <c r="D1358" s="2" t="s">
        <v>2485</v>
      </c>
      <c r="I1358" s="2" t="s">
        <v>109</v>
      </c>
    </row>
    <row r="1359" spans="1:9" s="2" customFormat="1" x14ac:dyDescent="0.25">
      <c r="A1359" s="2">
        <v>340008</v>
      </c>
      <c r="B1359" s="2" t="s">
        <v>3171</v>
      </c>
      <c r="C1359" s="2" t="s">
        <v>3129</v>
      </c>
      <c r="D1359" s="2" t="s">
        <v>272</v>
      </c>
      <c r="I1359" s="2" t="s">
        <v>109</v>
      </c>
    </row>
    <row r="1360" spans="1:9" s="2" customFormat="1" x14ac:dyDescent="0.25">
      <c r="A1360" s="2">
        <v>340011</v>
      </c>
      <c r="B1360" s="2" t="s">
        <v>3169</v>
      </c>
      <c r="C1360" s="2" t="s">
        <v>321</v>
      </c>
      <c r="D1360" s="2" t="s">
        <v>241</v>
      </c>
      <c r="I1360" s="2" t="s">
        <v>109</v>
      </c>
    </row>
    <row r="1361" spans="1:9" s="2" customFormat="1" x14ac:dyDescent="0.25">
      <c r="A1361" s="2">
        <v>340012</v>
      </c>
      <c r="B1361" s="2" t="s">
        <v>3168</v>
      </c>
      <c r="C1361" s="2" t="s">
        <v>727</v>
      </c>
      <c r="D1361" s="2" t="s">
        <v>365</v>
      </c>
      <c r="I1361" s="2" t="s">
        <v>109</v>
      </c>
    </row>
    <row r="1362" spans="1:9" s="2" customFormat="1" x14ac:dyDescent="0.25">
      <c r="A1362" s="2">
        <v>340015</v>
      </c>
      <c r="B1362" s="2" t="s">
        <v>3166</v>
      </c>
      <c r="C1362" s="2" t="s">
        <v>635</v>
      </c>
      <c r="D1362" s="2" t="s">
        <v>682</v>
      </c>
      <c r="I1362" s="2" t="s">
        <v>109</v>
      </c>
    </row>
    <row r="1363" spans="1:9" s="2" customFormat="1" x14ac:dyDescent="0.25">
      <c r="A1363" s="2">
        <v>340016</v>
      </c>
      <c r="B1363" s="2" t="s">
        <v>3165</v>
      </c>
      <c r="C1363" s="2" t="s">
        <v>250</v>
      </c>
      <c r="D1363" s="2" t="s">
        <v>1924</v>
      </c>
      <c r="I1363" s="2" t="s">
        <v>109</v>
      </c>
    </row>
    <row r="1364" spans="1:9" s="2" customFormat="1" x14ac:dyDescent="0.25">
      <c r="A1364" s="2">
        <v>340019</v>
      </c>
      <c r="B1364" s="2" t="s">
        <v>3164</v>
      </c>
      <c r="C1364" s="2" t="s">
        <v>554</v>
      </c>
      <c r="D1364" s="2" t="s">
        <v>909</v>
      </c>
      <c r="I1364" s="2" t="s">
        <v>109</v>
      </c>
    </row>
    <row r="1365" spans="1:9" s="2" customFormat="1" x14ac:dyDescent="0.25">
      <c r="A1365" s="2">
        <v>340020</v>
      </c>
      <c r="B1365" s="2" t="s">
        <v>3163</v>
      </c>
      <c r="C1365" s="2" t="s">
        <v>246</v>
      </c>
      <c r="D1365" s="2" t="s">
        <v>280</v>
      </c>
      <c r="I1365" s="2" t="s">
        <v>109</v>
      </c>
    </row>
    <row r="1366" spans="1:9" s="2" customFormat="1" x14ac:dyDescent="0.25">
      <c r="A1366" s="2">
        <v>340024</v>
      </c>
      <c r="B1366" s="2" t="s">
        <v>3160</v>
      </c>
      <c r="C1366" s="2" t="s">
        <v>612</v>
      </c>
      <c r="D1366" s="2" t="s">
        <v>1054</v>
      </c>
      <c r="I1366" s="2" t="s">
        <v>109</v>
      </c>
    </row>
    <row r="1367" spans="1:9" s="2" customFormat="1" x14ac:dyDescent="0.25">
      <c r="A1367" s="2">
        <v>340034</v>
      </c>
      <c r="B1367" s="2" t="s">
        <v>3154</v>
      </c>
      <c r="C1367" s="2" t="s">
        <v>462</v>
      </c>
      <c r="D1367" s="2" t="s">
        <v>3155</v>
      </c>
      <c r="I1367" s="2" t="s">
        <v>109</v>
      </c>
    </row>
    <row r="1368" spans="1:9" s="2" customFormat="1" x14ac:dyDescent="0.25">
      <c r="A1368" s="2">
        <v>340035</v>
      </c>
      <c r="B1368" s="2" t="s">
        <v>3152</v>
      </c>
      <c r="C1368" s="2" t="s">
        <v>2089</v>
      </c>
      <c r="D1368" s="2" t="s">
        <v>3153</v>
      </c>
      <c r="I1368" s="2" t="s">
        <v>109</v>
      </c>
    </row>
    <row r="1369" spans="1:9" s="2" customFormat="1" x14ac:dyDescent="0.25">
      <c r="A1369" s="2">
        <v>340038</v>
      </c>
      <c r="B1369" s="2" t="s">
        <v>3151</v>
      </c>
      <c r="C1369" s="2" t="s">
        <v>246</v>
      </c>
      <c r="D1369" s="2" t="s">
        <v>1049</v>
      </c>
      <c r="I1369" s="2" t="s">
        <v>109</v>
      </c>
    </row>
    <row r="1370" spans="1:9" s="2" customFormat="1" x14ac:dyDescent="0.25">
      <c r="A1370" s="2">
        <v>340039</v>
      </c>
      <c r="B1370" s="2" t="s">
        <v>3150</v>
      </c>
      <c r="C1370" s="2" t="s">
        <v>2094</v>
      </c>
      <c r="D1370" s="2" t="s">
        <v>723</v>
      </c>
      <c r="I1370" s="2" t="s">
        <v>109</v>
      </c>
    </row>
    <row r="1371" spans="1:9" s="2" customFormat="1" x14ac:dyDescent="0.25">
      <c r="A1371" s="2">
        <v>340043</v>
      </c>
      <c r="B1371" s="2" t="s">
        <v>3147</v>
      </c>
      <c r="C1371" s="2" t="s">
        <v>1058</v>
      </c>
      <c r="D1371" s="2" t="s">
        <v>1046</v>
      </c>
      <c r="I1371" s="2" t="s">
        <v>109</v>
      </c>
    </row>
    <row r="1372" spans="1:9" s="2" customFormat="1" x14ac:dyDescent="0.25">
      <c r="A1372" s="2">
        <v>340044</v>
      </c>
      <c r="B1372" s="2" t="s">
        <v>3145</v>
      </c>
      <c r="C1372" s="2" t="s">
        <v>213</v>
      </c>
      <c r="D1372" s="2" t="s">
        <v>3146</v>
      </c>
      <c r="I1372" s="2" t="s">
        <v>109</v>
      </c>
    </row>
    <row r="1373" spans="1:9" s="2" customFormat="1" x14ac:dyDescent="0.25">
      <c r="A1373" s="2">
        <v>340045</v>
      </c>
      <c r="B1373" s="2" t="s">
        <v>3144</v>
      </c>
      <c r="C1373" s="2" t="s">
        <v>592</v>
      </c>
      <c r="D1373" s="2" t="s">
        <v>280</v>
      </c>
      <c r="I1373" s="2" t="s">
        <v>109</v>
      </c>
    </row>
    <row r="1374" spans="1:9" s="2" customFormat="1" x14ac:dyDescent="0.25">
      <c r="A1374" s="2">
        <v>340047</v>
      </c>
      <c r="B1374" s="2" t="s">
        <v>3142</v>
      </c>
      <c r="C1374" s="2" t="s">
        <v>781</v>
      </c>
      <c r="D1374" s="2" t="s">
        <v>723</v>
      </c>
      <c r="I1374" s="2" t="s">
        <v>109</v>
      </c>
    </row>
    <row r="1375" spans="1:9" s="2" customFormat="1" x14ac:dyDescent="0.25">
      <c r="A1375" s="2">
        <v>340053</v>
      </c>
      <c r="B1375" s="2" t="s">
        <v>3139</v>
      </c>
      <c r="C1375" s="2" t="s">
        <v>725</v>
      </c>
      <c r="D1375" s="2" t="s">
        <v>628</v>
      </c>
      <c r="I1375" s="2" t="s">
        <v>109</v>
      </c>
    </row>
    <row r="1376" spans="1:9" s="2" customFormat="1" x14ac:dyDescent="0.25">
      <c r="A1376" s="2">
        <v>340054</v>
      </c>
      <c r="B1376" s="2" t="s">
        <v>3138</v>
      </c>
      <c r="C1376" s="2" t="s">
        <v>325</v>
      </c>
      <c r="D1376" s="2" t="s">
        <v>789</v>
      </c>
      <c r="I1376" s="2" t="s">
        <v>109</v>
      </c>
    </row>
    <row r="1377" spans="1:20" s="2" customFormat="1" x14ac:dyDescent="0.25">
      <c r="A1377" s="2">
        <v>340057</v>
      </c>
      <c r="B1377" s="2" t="s">
        <v>3135</v>
      </c>
      <c r="C1377" s="2" t="s">
        <v>3136</v>
      </c>
      <c r="D1377" s="2" t="s">
        <v>302</v>
      </c>
      <c r="I1377" s="2" t="s">
        <v>109</v>
      </c>
    </row>
    <row r="1378" spans="1:20" s="2" customFormat="1" x14ac:dyDescent="0.25">
      <c r="A1378" s="2">
        <v>340059</v>
      </c>
      <c r="B1378" s="2" t="s">
        <v>3133</v>
      </c>
      <c r="C1378" s="2" t="s">
        <v>261</v>
      </c>
      <c r="D1378" s="2" t="s">
        <v>421</v>
      </c>
      <c r="I1378" s="2" t="s">
        <v>109</v>
      </c>
    </row>
    <row r="1379" spans="1:20" s="2" customFormat="1" x14ac:dyDescent="0.25">
      <c r="A1379" s="2">
        <v>340063</v>
      </c>
      <c r="B1379" s="2" t="s">
        <v>3130</v>
      </c>
      <c r="C1379" s="2" t="s">
        <v>341</v>
      </c>
      <c r="D1379" s="2" t="s">
        <v>233</v>
      </c>
      <c r="I1379" s="2" t="s">
        <v>109</v>
      </c>
    </row>
    <row r="1380" spans="1:20" s="2" customFormat="1" x14ac:dyDescent="0.25">
      <c r="A1380" s="2">
        <v>340071</v>
      </c>
      <c r="B1380" s="2" t="s">
        <v>3127</v>
      </c>
      <c r="C1380" s="2" t="s">
        <v>246</v>
      </c>
      <c r="D1380" s="2" t="s">
        <v>223</v>
      </c>
      <c r="I1380" s="2" t="s">
        <v>109</v>
      </c>
    </row>
    <row r="1381" spans="1:20" s="2" customFormat="1" x14ac:dyDescent="0.25">
      <c r="A1381" s="2">
        <v>340073</v>
      </c>
      <c r="B1381" s="2" t="s">
        <v>3126</v>
      </c>
      <c r="C1381" s="2" t="s">
        <v>221</v>
      </c>
      <c r="D1381" s="2" t="s">
        <v>1100</v>
      </c>
      <c r="I1381" s="2" t="s">
        <v>109</v>
      </c>
    </row>
    <row r="1382" spans="1:20" s="2" customFormat="1" x14ac:dyDescent="0.25">
      <c r="A1382" s="2">
        <v>340077</v>
      </c>
      <c r="B1382" s="2" t="s">
        <v>3038</v>
      </c>
      <c r="C1382" s="2" t="s">
        <v>246</v>
      </c>
      <c r="D1382" s="2" t="s">
        <v>314</v>
      </c>
      <c r="I1382" s="2" t="s">
        <v>109</v>
      </c>
      <c r="R1382" s="2">
        <v>5181</v>
      </c>
      <c r="S1382" s="2">
        <v>45501</v>
      </c>
      <c r="T1382" s="2">
        <v>6000</v>
      </c>
    </row>
    <row r="1383" spans="1:20" s="2" customFormat="1" x14ac:dyDescent="0.25">
      <c r="A1383" s="2">
        <v>340078</v>
      </c>
      <c r="B1383" s="2" t="s">
        <v>3124</v>
      </c>
      <c r="C1383" s="2" t="s">
        <v>3113</v>
      </c>
      <c r="D1383" s="2" t="s">
        <v>396</v>
      </c>
      <c r="I1383" s="2" t="s">
        <v>109</v>
      </c>
    </row>
    <row r="1384" spans="1:20" s="2" customFormat="1" x14ac:dyDescent="0.25">
      <c r="A1384" s="2">
        <v>340084</v>
      </c>
      <c r="B1384" s="2" t="s">
        <v>3122</v>
      </c>
      <c r="C1384" s="2" t="s">
        <v>2098</v>
      </c>
      <c r="D1384" s="2" t="s">
        <v>746</v>
      </c>
      <c r="I1384" s="2" t="s">
        <v>109</v>
      </c>
    </row>
    <row r="1385" spans="1:20" s="2" customFormat="1" x14ac:dyDescent="0.25">
      <c r="A1385" s="2">
        <v>340085</v>
      </c>
      <c r="B1385" s="2" t="s">
        <v>3121</v>
      </c>
      <c r="C1385" s="2" t="s">
        <v>230</v>
      </c>
      <c r="D1385" s="2" t="s">
        <v>555</v>
      </c>
      <c r="I1385" s="2" t="s">
        <v>109</v>
      </c>
      <c r="R1385" s="2">
        <v>5043</v>
      </c>
      <c r="S1385" s="2">
        <v>45512</v>
      </c>
      <c r="T1385" s="2">
        <v>30000</v>
      </c>
    </row>
    <row r="1386" spans="1:20" s="2" customFormat="1" x14ac:dyDescent="0.25">
      <c r="A1386" s="2">
        <v>340086</v>
      </c>
      <c r="B1386" s="2" t="s">
        <v>3120</v>
      </c>
      <c r="C1386" s="2" t="s">
        <v>584</v>
      </c>
      <c r="D1386" s="2" t="s">
        <v>1100</v>
      </c>
      <c r="I1386" s="2" t="s">
        <v>109</v>
      </c>
    </row>
    <row r="1387" spans="1:20" s="2" customFormat="1" x14ac:dyDescent="0.25">
      <c r="A1387" s="2">
        <v>340087</v>
      </c>
      <c r="B1387" s="2" t="s">
        <v>3119</v>
      </c>
      <c r="C1387" s="2" t="s">
        <v>427</v>
      </c>
      <c r="D1387" s="2" t="s">
        <v>301</v>
      </c>
      <c r="I1387" s="2" t="s">
        <v>109</v>
      </c>
      <c r="R1387" s="2">
        <v>4702</v>
      </c>
      <c r="S1387" s="2">
        <v>45498</v>
      </c>
      <c r="T1387" s="2">
        <v>20000</v>
      </c>
    </row>
    <row r="1388" spans="1:20" s="2" customFormat="1" x14ac:dyDescent="0.25">
      <c r="A1388" s="2">
        <v>340088</v>
      </c>
      <c r="B1388" s="2" t="s">
        <v>3117</v>
      </c>
      <c r="C1388" s="2" t="s">
        <v>474</v>
      </c>
      <c r="D1388" s="2" t="s">
        <v>3118</v>
      </c>
      <c r="I1388" s="2" t="s">
        <v>109</v>
      </c>
    </row>
    <row r="1389" spans="1:20" s="2" customFormat="1" x14ac:dyDescent="0.25">
      <c r="A1389" s="2">
        <v>340099</v>
      </c>
      <c r="B1389" s="2" t="s">
        <v>3108</v>
      </c>
      <c r="C1389" s="2" t="s">
        <v>727</v>
      </c>
      <c r="D1389" s="2" t="s">
        <v>290</v>
      </c>
      <c r="I1389" s="2" t="s">
        <v>109</v>
      </c>
    </row>
    <row r="1390" spans="1:20" s="2" customFormat="1" x14ac:dyDescent="0.25">
      <c r="A1390" s="2">
        <v>340102</v>
      </c>
      <c r="B1390" s="2" t="s">
        <v>3107</v>
      </c>
      <c r="C1390" s="2" t="s">
        <v>221</v>
      </c>
      <c r="D1390" s="2" t="s">
        <v>233</v>
      </c>
      <c r="I1390" s="2" t="s">
        <v>109</v>
      </c>
    </row>
    <row r="1391" spans="1:20" s="2" customFormat="1" x14ac:dyDescent="0.25">
      <c r="A1391" s="2">
        <v>340103</v>
      </c>
      <c r="B1391" s="2" t="s">
        <v>3106</v>
      </c>
      <c r="C1391" s="2" t="s">
        <v>3055</v>
      </c>
      <c r="D1391" s="2" t="s">
        <v>267</v>
      </c>
      <c r="I1391" s="2" t="s">
        <v>109</v>
      </c>
    </row>
    <row r="1392" spans="1:20" s="2" customFormat="1" x14ac:dyDescent="0.25">
      <c r="A1392" s="2">
        <v>340105</v>
      </c>
      <c r="B1392" s="2" t="s">
        <v>3105</v>
      </c>
      <c r="C1392" s="2" t="s">
        <v>493</v>
      </c>
      <c r="D1392" s="2" t="s">
        <v>473</v>
      </c>
      <c r="I1392" s="2" t="s">
        <v>109</v>
      </c>
    </row>
    <row r="1393" spans="1:33" s="2" customFormat="1" x14ac:dyDescent="0.25">
      <c r="A1393" s="2">
        <v>340108</v>
      </c>
      <c r="B1393" s="2" t="s">
        <v>3103</v>
      </c>
      <c r="C1393" s="2" t="s">
        <v>474</v>
      </c>
      <c r="D1393" s="2" t="s">
        <v>609</v>
      </c>
      <c r="I1393" s="2" t="s">
        <v>109</v>
      </c>
    </row>
    <row r="1394" spans="1:33" s="2" customFormat="1" x14ac:dyDescent="0.25">
      <c r="A1394" s="2">
        <v>340110</v>
      </c>
      <c r="B1394" s="2" t="s">
        <v>3101</v>
      </c>
      <c r="C1394" s="2" t="s">
        <v>230</v>
      </c>
      <c r="D1394" s="2" t="s">
        <v>233</v>
      </c>
      <c r="I1394" s="2" t="s">
        <v>109</v>
      </c>
    </row>
    <row r="1395" spans="1:33" s="2" customFormat="1" x14ac:dyDescent="0.25">
      <c r="A1395" s="2">
        <v>340111</v>
      </c>
      <c r="B1395" s="2" t="s">
        <v>3100</v>
      </c>
      <c r="C1395" s="2" t="s">
        <v>3054</v>
      </c>
      <c r="D1395" s="2" t="s">
        <v>693</v>
      </c>
      <c r="I1395" s="2" t="s">
        <v>109</v>
      </c>
    </row>
    <row r="1396" spans="1:33" s="2" customFormat="1" x14ac:dyDescent="0.25">
      <c r="A1396" s="2">
        <v>340115</v>
      </c>
      <c r="B1396" s="2" t="s">
        <v>3097</v>
      </c>
      <c r="C1396" s="2" t="s">
        <v>1051</v>
      </c>
      <c r="D1396" s="2" t="s">
        <v>662</v>
      </c>
      <c r="I1396" s="2" t="s">
        <v>109</v>
      </c>
    </row>
    <row r="1397" spans="1:33" s="2" customFormat="1" x14ac:dyDescent="0.25">
      <c r="A1397" s="2">
        <v>340122</v>
      </c>
      <c r="B1397" s="2" t="s">
        <v>3096</v>
      </c>
      <c r="C1397" s="2" t="s">
        <v>276</v>
      </c>
      <c r="D1397" s="2" t="s">
        <v>572</v>
      </c>
      <c r="I1397" s="2" t="s">
        <v>109</v>
      </c>
    </row>
    <row r="1398" spans="1:33" s="2" customFormat="1" x14ac:dyDescent="0.25">
      <c r="A1398" s="2">
        <v>340127</v>
      </c>
      <c r="B1398" s="2" t="s">
        <v>3095</v>
      </c>
      <c r="C1398" s="2" t="s">
        <v>340</v>
      </c>
      <c r="D1398" s="2" t="s">
        <v>1538</v>
      </c>
      <c r="I1398" s="2" t="s">
        <v>109</v>
      </c>
    </row>
    <row r="1399" spans="1:33" s="2" customFormat="1" x14ac:dyDescent="0.25">
      <c r="A1399" s="2">
        <v>337312</v>
      </c>
      <c r="B1399" s="2" t="s">
        <v>3018</v>
      </c>
      <c r="C1399" s="2" t="s">
        <v>360</v>
      </c>
      <c r="D1399" s="2" t="s">
        <v>603</v>
      </c>
      <c r="E1399" s="2" t="s">
        <v>78</v>
      </c>
      <c r="F1399" s="2">
        <v>35458</v>
      </c>
      <c r="G1399" s="2" t="s">
        <v>388</v>
      </c>
      <c r="H1399" s="2" t="s">
        <v>17</v>
      </c>
      <c r="I1399" s="2" t="s">
        <v>109</v>
      </c>
      <c r="J1399" s="2" t="s">
        <v>15</v>
      </c>
      <c r="L1399" s="2" t="s">
        <v>31</v>
      </c>
      <c r="AF1399" s="2" t="s">
        <v>3070</v>
      </c>
      <c r="AG1399" s="2" t="s">
        <v>3070</v>
      </c>
    </row>
    <row r="1400" spans="1:33" s="2" customFormat="1" x14ac:dyDescent="0.25">
      <c r="A1400" s="2">
        <v>337369</v>
      </c>
      <c r="B1400" s="2" t="s">
        <v>2702</v>
      </c>
      <c r="C1400" s="2" t="s">
        <v>474</v>
      </c>
      <c r="D1400" s="2" t="s">
        <v>452</v>
      </c>
      <c r="E1400" s="2" t="s">
        <v>77</v>
      </c>
      <c r="F1400" s="2">
        <v>34064</v>
      </c>
      <c r="G1400" s="2" t="s">
        <v>19</v>
      </c>
      <c r="H1400" s="2" t="s">
        <v>17</v>
      </c>
      <c r="I1400" s="2" t="s">
        <v>109</v>
      </c>
      <c r="J1400" s="2" t="s">
        <v>1044</v>
      </c>
      <c r="L1400" s="2" t="s">
        <v>19</v>
      </c>
      <c r="AF1400" s="2" t="s">
        <v>3070</v>
      </c>
      <c r="AG1400" s="2" t="s">
        <v>3070</v>
      </c>
    </row>
    <row r="1401" spans="1:33" s="2" customFormat="1" x14ac:dyDescent="0.25">
      <c r="A1401" s="2">
        <v>337500</v>
      </c>
      <c r="B1401" s="2" t="s">
        <v>2863</v>
      </c>
      <c r="C1401" s="2" t="s">
        <v>230</v>
      </c>
      <c r="D1401" s="2" t="s">
        <v>1919</v>
      </c>
      <c r="E1401" s="2" t="s">
        <v>77</v>
      </c>
      <c r="F1401" s="2">
        <v>31444</v>
      </c>
      <c r="G1401" s="2" t="s">
        <v>468</v>
      </c>
      <c r="H1401" s="2" t="s">
        <v>17</v>
      </c>
      <c r="I1401" s="2" t="s">
        <v>109</v>
      </c>
      <c r="J1401" s="2" t="s">
        <v>1044</v>
      </c>
      <c r="L1401" s="2" t="s">
        <v>74</v>
      </c>
      <c r="AF1401" s="2" t="s">
        <v>3070</v>
      </c>
      <c r="AG1401" s="2" t="s">
        <v>3070</v>
      </c>
    </row>
    <row r="1402" spans="1:33" s="2" customFormat="1" x14ac:dyDescent="0.25">
      <c r="A1402" s="2">
        <v>337626</v>
      </c>
      <c r="B1402" s="2" t="s">
        <v>3010</v>
      </c>
      <c r="C1402" s="2" t="s">
        <v>545</v>
      </c>
      <c r="D1402" s="2" t="s">
        <v>385</v>
      </c>
      <c r="E1402" s="2" t="s">
        <v>78</v>
      </c>
      <c r="F1402" s="2">
        <v>33607</v>
      </c>
      <c r="G1402" s="2" t="s">
        <v>3011</v>
      </c>
      <c r="H1402" s="2" t="s">
        <v>17</v>
      </c>
      <c r="I1402" s="2" t="s">
        <v>109</v>
      </c>
      <c r="J1402" s="2" t="s">
        <v>1044</v>
      </c>
      <c r="L1402" s="2" t="s">
        <v>71</v>
      </c>
      <c r="AF1402" s="2" t="s">
        <v>3070</v>
      </c>
      <c r="AG1402" s="2" t="s">
        <v>3070</v>
      </c>
    </row>
    <row r="1403" spans="1:33" s="2" customFormat="1" x14ac:dyDescent="0.25">
      <c r="A1403" s="2">
        <v>337700</v>
      </c>
      <c r="B1403" s="2" t="s">
        <v>2540</v>
      </c>
      <c r="C1403" s="2" t="s">
        <v>867</v>
      </c>
      <c r="D1403" s="2" t="s">
        <v>2541</v>
      </c>
      <c r="E1403" s="2" t="s">
        <v>78</v>
      </c>
      <c r="F1403" s="2">
        <v>28150</v>
      </c>
      <c r="G1403" s="2" t="s">
        <v>2150</v>
      </c>
      <c r="H1403" s="2" t="s">
        <v>17</v>
      </c>
      <c r="I1403" s="2" t="s">
        <v>109</v>
      </c>
      <c r="AD1403" s="2" t="s">
        <v>3070</v>
      </c>
      <c r="AE1403" s="2" t="s">
        <v>3070</v>
      </c>
      <c r="AF1403" s="2" t="s">
        <v>3070</v>
      </c>
      <c r="AG1403" s="2" t="s">
        <v>3070</v>
      </c>
    </row>
    <row r="1404" spans="1:33" s="2" customFormat="1" x14ac:dyDescent="0.25">
      <c r="A1404" s="2">
        <v>338500</v>
      </c>
      <c r="B1404" s="2" t="s">
        <v>2697</v>
      </c>
      <c r="C1404" s="2" t="s">
        <v>2698</v>
      </c>
      <c r="D1404" s="2" t="s">
        <v>2699</v>
      </c>
      <c r="E1404" s="2" t="s">
        <v>77</v>
      </c>
      <c r="H1404" s="2" t="s">
        <v>17</v>
      </c>
      <c r="I1404" s="2" t="s">
        <v>109</v>
      </c>
      <c r="AB1404" s="2" t="s">
        <v>3070</v>
      </c>
      <c r="AC1404" s="2" t="s">
        <v>3070</v>
      </c>
      <c r="AD1404" s="2" t="s">
        <v>3070</v>
      </c>
      <c r="AE1404" s="2" t="s">
        <v>3070</v>
      </c>
      <c r="AF1404" s="2" t="s">
        <v>3070</v>
      </c>
      <c r="AG1404" s="2" t="s">
        <v>3070</v>
      </c>
    </row>
    <row r="1405" spans="1:33" s="2" customFormat="1" x14ac:dyDescent="0.25">
      <c r="A1405" s="2">
        <v>338502</v>
      </c>
      <c r="B1405" s="2" t="s">
        <v>2951</v>
      </c>
      <c r="C1405" s="2" t="s">
        <v>352</v>
      </c>
      <c r="D1405" s="2" t="s">
        <v>483</v>
      </c>
      <c r="E1405" s="2" t="s">
        <v>77</v>
      </c>
      <c r="F1405" s="2">
        <v>34700</v>
      </c>
      <c r="G1405" s="2" t="s">
        <v>793</v>
      </c>
      <c r="H1405" s="2" t="s">
        <v>17</v>
      </c>
      <c r="I1405" s="2" t="s">
        <v>109</v>
      </c>
      <c r="AD1405" s="2" t="s">
        <v>3070</v>
      </c>
      <c r="AE1405" s="2" t="s">
        <v>3070</v>
      </c>
      <c r="AF1405" s="2" t="s">
        <v>3070</v>
      </c>
      <c r="AG1405" s="2" t="s">
        <v>3070</v>
      </c>
    </row>
    <row r="1406" spans="1:33" s="2" customFormat="1" x14ac:dyDescent="0.25">
      <c r="A1406" s="2">
        <v>338505</v>
      </c>
      <c r="B1406" s="2" t="s">
        <v>2686</v>
      </c>
      <c r="C1406" s="2" t="s">
        <v>748</v>
      </c>
      <c r="D1406" s="2" t="s">
        <v>280</v>
      </c>
      <c r="E1406" s="2" t="s">
        <v>77</v>
      </c>
      <c r="F1406" s="2">
        <v>31173</v>
      </c>
      <c r="G1406" s="2" t="s">
        <v>1062</v>
      </c>
      <c r="H1406" s="2" t="s">
        <v>20</v>
      </c>
      <c r="I1406" s="2" t="s">
        <v>109</v>
      </c>
      <c r="AC1406" s="2" t="s">
        <v>3070</v>
      </c>
      <c r="AD1406" s="2" t="s">
        <v>3070</v>
      </c>
      <c r="AE1406" s="2" t="s">
        <v>3070</v>
      </c>
      <c r="AF1406" s="2" t="s">
        <v>3070</v>
      </c>
      <c r="AG1406" s="2" t="s">
        <v>3070</v>
      </c>
    </row>
    <row r="1407" spans="1:33" s="2" customFormat="1" x14ac:dyDescent="0.25">
      <c r="A1407" s="2">
        <v>338506</v>
      </c>
      <c r="B1407" s="2" t="s">
        <v>2589</v>
      </c>
      <c r="C1407" s="2" t="s">
        <v>345</v>
      </c>
      <c r="D1407" s="2" t="s">
        <v>211</v>
      </c>
      <c r="E1407" s="2" t="s">
        <v>77</v>
      </c>
      <c r="F1407" s="2">
        <v>34784</v>
      </c>
      <c r="G1407" s="2" t="s">
        <v>601</v>
      </c>
      <c r="H1407" s="2" t="s">
        <v>17</v>
      </c>
      <c r="I1407" s="2" t="s">
        <v>109</v>
      </c>
      <c r="AC1407" s="2" t="s">
        <v>3070</v>
      </c>
      <c r="AD1407" s="2" t="s">
        <v>3070</v>
      </c>
      <c r="AE1407" s="2" t="s">
        <v>3070</v>
      </c>
      <c r="AF1407" s="2" t="s">
        <v>3070</v>
      </c>
      <c r="AG1407" s="2" t="s">
        <v>3070</v>
      </c>
    </row>
    <row r="1408" spans="1:33" s="2" customFormat="1" x14ac:dyDescent="0.25">
      <c r="A1408" s="2">
        <v>338507</v>
      </c>
      <c r="B1408" s="2" t="s">
        <v>2498</v>
      </c>
      <c r="C1408" s="2" t="s">
        <v>213</v>
      </c>
      <c r="D1408" s="2" t="s">
        <v>240</v>
      </c>
      <c r="E1408" s="2" t="s">
        <v>77</v>
      </c>
      <c r="F1408" s="2">
        <v>32509</v>
      </c>
      <c r="G1408" s="2" t="s">
        <v>1839</v>
      </c>
      <c r="H1408" s="2" t="s">
        <v>17</v>
      </c>
      <c r="I1408" s="2" t="s">
        <v>109</v>
      </c>
      <c r="AC1408" s="2" t="s">
        <v>3070</v>
      </c>
      <c r="AD1408" s="2" t="s">
        <v>3070</v>
      </c>
      <c r="AE1408" s="2" t="s">
        <v>3070</v>
      </c>
      <c r="AF1408" s="2" t="s">
        <v>3070</v>
      </c>
      <c r="AG1408" s="2" t="s">
        <v>3070</v>
      </c>
    </row>
    <row r="1409" spans="1:33" s="2" customFormat="1" x14ac:dyDescent="0.25">
      <c r="A1409" s="2">
        <v>338511</v>
      </c>
      <c r="B1409" s="2" t="s">
        <v>2657</v>
      </c>
      <c r="C1409" s="2" t="s">
        <v>217</v>
      </c>
      <c r="D1409" s="2" t="s">
        <v>328</v>
      </c>
      <c r="E1409" s="2" t="s">
        <v>78</v>
      </c>
      <c r="F1409" s="2">
        <v>27022</v>
      </c>
      <c r="G1409" s="2" t="s">
        <v>19</v>
      </c>
      <c r="H1409" s="2" t="s">
        <v>17</v>
      </c>
      <c r="I1409" s="2" t="s">
        <v>109</v>
      </c>
      <c r="AC1409" s="2" t="s">
        <v>3070</v>
      </c>
      <c r="AD1409" s="2" t="s">
        <v>3070</v>
      </c>
      <c r="AE1409" s="2" t="s">
        <v>3070</v>
      </c>
      <c r="AF1409" s="2" t="s">
        <v>3070</v>
      </c>
      <c r="AG1409" s="2" t="s">
        <v>3070</v>
      </c>
    </row>
    <row r="1410" spans="1:33" s="2" customFormat="1" x14ac:dyDescent="0.25">
      <c r="A1410" s="2">
        <v>338512</v>
      </c>
      <c r="B1410" s="2" t="s">
        <v>2685</v>
      </c>
      <c r="C1410" s="2" t="s">
        <v>333</v>
      </c>
      <c r="D1410" s="2" t="s">
        <v>372</v>
      </c>
      <c r="E1410" s="2" t="s">
        <v>78</v>
      </c>
      <c r="F1410" s="2">
        <v>35522</v>
      </c>
      <c r="G1410" s="2" t="s">
        <v>585</v>
      </c>
      <c r="H1410" s="2" t="s">
        <v>17</v>
      </c>
      <c r="I1410" s="2" t="s">
        <v>109</v>
      </c>
      <c r="J1410" s="2" t="s">
        <v>1044</v>
      </c>
      <c r="L1410" s="2" t="s">
        <v>31</v>
      </c>
      <c r="AE1410" s="2" t="s">
        <v>3070</v>
      </c>
      <c r="AF1410" s="2" t="s">
        <v>3070</v>
      </c>
      <c r="AG1410" s="2" t="s">
        <v>3070</v>
      </c>
    </row>
    <row r="1411" spans="1:33" s="2" customFormat="1" x14ac:dyDescent="0.25">
      <c r="A1411" s="2">
        <v>338516</v>
      </c>
      <c r="B1411" s="2" t="s">
        <v>2655</v>
      </c>
      <c r="C1411" s="2" t="s">
        <v>2656</v>
      </c>
      <c r="D1411" s="2" t="s">
        <v>296</v>
      </c>
      <c r="E1411" s="2" t="s">
        <v>77</v>
      </c>
      <c r="F1411" s="2">
        <v>33253</v>
      </c>
      <c r="G1411" s="2" t="s">
        <v>19</v>
      </c>
      <c r="H1411" s="2" t="s">
        <v>17</v>
      </c>
      <c r="I1411" s="2" t="s">
        <v>109</v>
      </c>
      <c r="AC1411" s="2" t="s">
        <v>3070</v>
      </c>
      <c r="AD1411" s="2" t="s">
        <v>3070</v>
      </c>
      <c r="AE1411" s="2" t="s">
        <v>3070</v>
      </c>
      <c r="AF1411" s="2" t="s">
        <v>3070</v>
      </c>
      <c r="AG1411" s="2" t="s">
        <v>3070</v>
      </c>
    </row>
    <row r="1412" spans="1:33" s="2" customFormat="1" x14ac:dyDescent="0.25">
      <c r="A1412" s="2">
        <v>338519</v>
      </c>
      <c r="B1412" s="2" t="s">
        <v>2852</v>
      </c>
      <c r="C1412" s="2" t="s">
        <v>2853</v>
      </c>
      <c r="D1412" s="2" t="s">
        <v>356</v>
      </c>
      <c r="E1412" s="2" t="s">
        <v>78</v>
      </c>
      <c r="F1412" s="2">
        <v>35264</v>
      </c>
      <c r="G1412" s="2" t="s">
        <v>2854</v>
      </c>
      <c r="H1412" s="2" t="s">
        <v>17</v>
      </c>
      <c r="I1412" s="2" t="s">
        <v>109</v>
      </c>
      <c r="AC1412" s="2" t="s">
        <v>3070</v>
      </c>
      <c r="AD1412" s="2" t="s">
        <v>3070</v>
      </c>
      <c r="AE1412" s="2" t="s">
        <v>3070</v>
      </c>
      <c r="AF1412" s="2" t="s">
        <v>3070</v>
      </c>
      <c r="AG1412" s="2" t="s">
        <v>3070</v>
      </c>
    </row>
    <row r="1413" spans="1:33" s="2" customFormat="1" x14ac:dyDescent="0.25">
      <c r="A1413" s="2">
        <v>338520</v>
      </c>
      <c r="B1413" s="2" t="s">
        <v>2897</v>
      </c>
      <c r="E1413" s="2" t="s">
        <v>78</v>
      </c>
      <c r="F1413" s="2">
        <v>32509</v>
      </c>
      <c r="G1413" s="2" t="s">
        <v>19</v>
      </c>
      <c r="H1413" s="2" t="s">
        <v>29</v>
      </c>
      <c r="I1413" s="2" t="s">
        <v>109</v>
      </c>
      <c r="J1413" s="2" t="s">
        <v>1044</v>
      </c>
      <c r="L1413" s="2" t="s">
        <v>19</v>
      </c>
      <c r="AG1413" s="2" t="s">
        <v>3070</v>
      </c>
    </row>
    <row r="1414" spans="1:33" s="2" customFormat="1" x14ac:dyDescent="0.25">
      <c r="A1414" s="2">
        <v>338521</v>
      </c>
      <c r="B1414" s="2" t="s">
        <v>2523</v>
      </c>
      <c r="C1414" s="2" t="s">
        <v>500</v>
      </c>
      <c r="D1414" s="2" t="s">
        <v>2524</v>
      </c>
      <c r="E1414" s="2" t="s">
        <v>78</v>
      </c>
      <c r="F1414" s="2">
        <v>34701</v>
      </c>
      <c r="G1414" s="2" t="s">
        <v>2525</v>
      </c>
      <c r="H1414" s="2" t="s">
        <v>17</v>
      </c>
      <c r="I1414" s="2" t="s">
        <v>109</v>
      </c>
      <c r="AC1414" s="2" t="s">
        <v>3070</v>
      </c>
      <c r="AD1414" s="2" t="s">
        <v>3070</v>
      </c>
      <c r="AE1414" s="2" t="s">
        <v>3070</v>
      </c>
      <c r="AF1414" s="2" t="s">
        <v>3070</v>
      </c>
      <c r="AG1414" s="2" t="s">
        <v>3070</v>
      </c>
    </row>
    <row r="1415" spans="1:33" s="2" customFormat="1" x14ac:dyDescent="0.25">
      <c r="A1415" s="2">
        <v>338524</v>
      </c>
      <c r="B1415" s="2" t="s">
        <v>2816</v>
      </c>
      <c r="C1415" s="2" t="s">
        <v>310</v>
      </c>
      <c r="D1415" s="2" t="s">
        <v>357</v>
      </c>
      <c r="E1415" s="2" t="s">
        <v>77</v>
      </c>
      <c r="F1415" s="2">
        <v>32719</v>
      </c>
      <c r="G1415" s="2" t="s">
        <v>19</v>
      </c>
      <c r="H1415" s="2" t="s">
        <v>20</v>
      </c>
      <c r="I1415" s="2" t="s">
        <v>109</v>
      </c>
      <c r="AD1415" s="2" t="s">
        <v>3070</v>
      </c>
      <c r="AE1415" s="2" t="s">
        <v>3070</v>
      </c>
      <c r="AF1415" s="2" t="s">
        <v>3070</v>
      </c>
      <c r="AG1415" s="2" t="s">
        <v>3070</v>
      </c>
    </row>
    <row r="1416" spans="1:33" s="2" customFormat="1" x14ac:dyDescent="0.25">
      <c r="A1416" s="2">
        <v>338525</v>
      </c>
      <c r="B1416" s="2" t="s">
        <v>2867</v>
      </c>
      <c r="C1416" s="2" t="s">
        <v>250</v>
      </c>
      <c r="D1416" s="2" t="s">
        <v>580</v>
      </c>
      <c r="E1416" s="2" t="s">
        <v>78</v>
      </c>
      <c r="F1416" s="2">
        <v>34243</v>
      </c>
      <c r="G1416" s="2" t="s">
        <v>379</v>
      </c>
      <c r="H1416" s="2" t="s">
        <v>17</v>
      </c>
      <c r="I1416" s="2" t="s">
        <v>109</v>
      </c>
      <c r="AC1416" s="2" t="s">
        <v>3070</v>
      </c>
      <c r="AD1416" s="2" t="s">
        <v>3070</v>
      </c>
      <c r="AE1416" s="2" t="s">
        <v>3070</v>
      </c>
      <c r="AF1416" s="2" t="s">
        <v>3070</v>
      </c>
      <c r="AG1416" s="2" t="s">
        <v>3070</v>
      </c>
    </row>
    <row r="1417" spans="1:33" s="2" customFormat="1" x14ac:dyDescent="0.25">
      <c r="A1417" s="2">
        <v>338526</v>
      </c>
      <c r="B1417" s="2" t="s">
        <v>2709</v>
      </c>
      <c r="C1417" s="2" t="s">
        <v>600</v>
      </c>
      <c r="D1417" s="2" t="s">
        <v>741</v>
      </c>
      <c r="E1417" s="2" t="s">
        <v>78</v>
      </c>
      <c r="F1417" s="2">
        <v>29987</v>
      </c>
      <c r="G1417" s="2" t="s">
        <v>19</v>
      </c>
      <c r="H1417" s="2" t="s">
        <v>17</v>
      </c>
      <c r="I1417" s="2" t="s">
        <v>109</v>
      </c>
      <c r="AC1417" s="2" t="s">
        <v>3070</v>
      </c>
      <c r="AD1417" s="2" t="s">
        <v>3070</v>
      </c>
      <c r="AE1417" s="2" t="s">
        <v>3070</v>
      </c>
      <c r="AF1417" s="2" t="s">
        <v>3070</v>
      </c>
      <c r="AG1417" s="2" t="s">
        <v>3070</v>
      </c>
    </row>
    <row r="1418" spans="1:33" s="2" customFormat="1" x14ac:dyDescent="0.25">
      <c r="A1418" s="2">
        <v>338530</v>
      </c>
      <c r="B1418" s="2" t="s">
        <v>2615</v>
      </c>
      <c r="C1418" s="2" t="s">
        <v>2390</v>
      </c>
      <c r="D1418" s="2" t="s">
        <v>621</v>
      </c>
      <c r="E1418" s="2" t="s">
        <v>77</v>
      </c>
      <c r="F1418" s="2">
        <v>35988</v>
      </c>
      <c r="G1418" s="2" t="s">
        <v>19</v>
      </c>
      <c r="H1418" s="2" t="s">
        <v>17</v>
      </c>
      <c r="I1418" s="2" t="s">
        <v>109</v>
      </c>
      <c r="AC1418" s="2" t="s">
        <v>3070</v>
      </c>
      <c r="AD1418" s="2" t="s">
        <v>3070</v>
      </c>
      <c r="AE1418" s="2" t="s">
        <v>3070</v>
      </c>
      <c r="AF1418" s="2" t="s">
        <v>3070</v>
      </c>
      <c r="AG1418" s="2" t="s">
        <v>3070</v>
      </c>
    </row>
    <row r="1419" spans="1:33" s="2" customFormat="1" x14ac:dyDescent="0.25">
      <c r="A1419" s="2">
        <v>338532</v>
      </c>
      <c r="B1419" s="2" t="s">
        <v>2606</v>
      </c>
      <c r="C1419" s="2" t="s">
        <v>334</v>
      </c>
      <c r="D1419" s="2" t="s">
        <v>2607</v>
      </c>
      <c r="E1419" s="2" t="s">
        <v>77</v>
      </c>
      <c r="F1419" s="2">
        <v>34406</v>
      </c>
      <c r="G1419" s="2" t="s">
        <v>19</v>
      </c>
      <c r="H1419" s="2" t="s">
        <v>17</v>
      </c>
      <c r="I1419" s="2" t="s">
        <v>109</v>
      </c>
      <c r="AC1419" s="2" t="s">
        <v>3070</v>
      </c>
      <c r="AD1419" s="2" t="s">
        <v>3070</v>
      </c>
      <c r="AE1419" s="2" t="s">
        <v>3070</v>
      </c>
      <c r="AF1419" s="2" t="s">
        <v>3070</v>
      </c>
      <c r="AG1419" s="2" t="s">
        <v>3070</v>
      </c>
    </row>
    <row r="1420" spans="1:33" s="2" customFormat="1" x14ac:dyDescent="0.25">
      <c r="A1420" s="2">
        <v>338533</v>
      </c>
      <c r="B1420" s="2" t="s">
        <v>1807</v>
      </c>
      <c r="C1420" s="2" t="s">
        <v>533</v>
      </c>
      <c r="D1420" s="2" t="s">
        <v>314</v>
      </c>
      <c r="E1420" s="2" t="s">
        <v>77</v>
      </c>
      <c r="F1420" s="2">
        <v>35431</v>
      </c>
      <c r="G1420" s="2" t="s">
        <v>19</v>
      </c>
      <c r="H1420" s="2" t="s">
        <v>17</v>
      </c>
      <c r="I1420" s="2" t="s">
        <v>109</v>
      </c>
      <c r="AD1420" s="2" t="s">
        <v>3070</v>
      </c>
      <c r="AE1420" s="2" t="s">
        <v>3070</v>
      </c>
      <c r="AF1420" s="2" t="s">
        <v>3070</v>
      </c>
      <c r="AG1420" s="2" t="s">
        <v>3070</v>
      </c>
    </row>
    <row r="1421" spans="1:33" s="2" customFormat="1" x14ac:dyDescent="0.25">
      <c r="A1421" s="2">
        <v>338537</v>
      </c>
      <c r="B1421" s="2" t="s">
        <v>2710</v>
      </c>
      <c r="C1421" s="2" t="s">
        <v>480</v>
      </c>
      <c r="D1421" s="2" t="s">
        <v>935</v>
      </c>
      <c r="E1421" s="2" t="s">
        <v>77</v>
      </c>
      <c r="F1421" s="2">
        <v>33464</v>
      </c>
      <c r="G1421" s="2" t="s">
        <v>19</v>
      </c>
      <c r="H1421" s="2" t="s">
        <v>17</v>
      </c>
      <c r="I1421" s="2" t="s">
        <v>109</v>
      </c>
      <c r="AC1421" s="2" t="s">
        <v>3070</v>
      </c>
      <c r="AD1421" s="2" t="s">
        <v>3070</v>
      </c>
      <c r="AE1421" s="2" t="s">
        <v>3070</v>
      </c>
      <c r="AF1421" s="2" t="s">
        <v>3070</v>
      </c>
      <c r="AG1421" s="2" t="s">
        <v>3070</v>
      </c>
    </row>
    <row r="1422" spans="1:33" s="2" customFormat="1" x14ac:dyDescent="0.25">
      <c r="A1422" s="2">
        <v>338541</v>
      </c>
      <c r="B1422" s="2" t="s">
        <v>2629</v>
      </c>
      <c r="C1422" s="2" t="s">
        <v>730</v>
      </c>
      <c r="D1422" s="2" t="s">
        <v>775</v>
      </c>
      <c r="E1422" s="2" t="s">
        <v>78</v>
      </c>
      <c r="F1422" s="2">
        <v>34714</v>
      </c>
      <c r="G1422" s="2" t="s">
        <v>19</v>
      </c>
      <c r="H1422" s="2" t="s">
        <v>17</v>
      </c>
      <c r="I1422" s="2" t="s">
        <v>109</v>
      </c>
      <c r="AD1422" s="2" t="s">
        <v>3070</v>
      </c>
      <c r="AE1422" s="2" t="s">
        <v>3070</v>
      </c>
      <c r="AF1422" s="2" t="s">
        <v>3070</v>
      </c>
      <c r="AG1422" s="2" t="s">
        <v>3070</v>
      </c>
    </row>
    <row r="1423" spans="1:33" s="2" customFormat="1" x14ac:dyDescent="0.25">
      <c r="A1423" s="2">
        <v>338544</v>
      </c>
      <c r="B1423" s="2" t="s">
        <v>2842</v>
      </c>
      <c r="C1423" s="2" t="s">
        <v>465</v>
      </c>
      <c r="D1423" s="2" t="s">
        <v>241</v>
      </c>
      <c r="E1423" s="2" t="s">
        <v>78</v>
      </c>
      <c r="F1423" s="2">
        <v>36036</v>
      </c>
      <c r="G1423" s="2" t="s">
        <v>28</v>
      </c>
      <c r="H1423" s="2" t="s">
        <v>17</v>
      </c>
      <c r="I1423" s="2" t="s">
        <v>109</v>
      </c>
      <c r="AD1423" s="2" t="s">
        <v>3070</v>
      </c>
      <c r="AE1423" s="2" t="s">
        <v>3070</v>
      </c>
      <c r="AF1423" s="2" t="s">
        <v>3070</v>
      </c>
      <c r="AG1423" s="2" t="s">
        <v>3070</v>
      </c>
    </row>
    <row r="1424" spans="1:33" s="2" customFormat="1" x14ac:dyDescent="0.25">
      <c r="A1424" s="2">
        <v>338547</v>
      </c>
      <c r="B1424" s="2" t="s">
        <v>2711</v>
      </c>
      <c r="C1424" s="2" t="s">
        <v>230</v>
      </c>
      <c r="D1424" s="2" t="s">
        <v>2712</v>
      </c>
      <c r="E1424" s="2" t="s">
        <v>77</v>
      </c>
      <c r="F1424" s="2">
        <v>35431</v>
      </c>
      <c r="G1424" s="2" t="s">
        <v>501</v>
      </c>
      <c r="H1424" s="2" t="s">
        <v>17</v>
      </c>
      <c r="I1424" s="2" t="s">
        <v>109</v>
      </c>
      <c r="AC1424" s="2" t="s">
        <v>3070</v>
      </c>
      <c r="AD1424" s="2" t="s">
        <v>3070</v>
      </c>
      <c r="AE1424" s="2" t="s">
        <v>3070</v>
      </c>
      <c r="AF1424" s="2" t="s">
        <v>3070</v>
      </c>
      <c r="AG1424" s="2" t="s">
        <v>3070</v>
      </c>
    </row>
    <row r="1425" spans="1:33" s="2" customFormat="1" x14ac:dyDescent="0.25">
      <c r="A1425" s="2">
        <v>338550</v>
      </c>
      <c r="B1425" s="2" t="s">
        <v>2651</v>
      </c>
      <c r="C1425" s="2" t="s">
        <v>474</v>
      </c>
      <c r="D1425" s="2" t="s">
        <v>223</v>
      </c>
      <c r="E1425" s="2" t="s">
        <v>78</v>
      </c>
      <c r="F1425" s="2">
        <v>36240</v>
      </c>
      <c r="G1425" s="2" t="s">
        <v>19</v>
      </c>
      <c r="H1425" s="2" t="s">
        <v>17</v>
      </c>
      <c r="I1425" s="2" t="s">
        <v>109</v>
      </c>
      <c r="AC1425" s="2" t="s">
        <v>3070</v>
      </c>
      <c r="AD1425" s="2" t="s">
        <v>3070</v>
      </c>
      <c r="AE1425" s="2" t="s">
        <v>3070</v>
      </c>
      <c r="AF1425" s="2" t="s">
        <v>3070</v>
      </c>
      <c r="AG1425" s="2" t="s">
        <v>3070</v>
      </c>
    </row>
    <row r="1426" spans="1:33" s="2" customFormat="1" x14ac:dyDescent="0.25">
      <c r="A1426" s="2">
        <v>338554</v>
      </c>
      <c r="B1426" s="2" t="s">
        <v>2821</v>
      </c>
      <c r="C1426" s="2" t="s">
        <v>335</v>
      </c>
      <c r="D1426" s="2" t="s">
        <v>328</v>
      </c>
      <c r="E1426" s="2" t="s">
        <v>78</v>
      </c>
      <c r="F1426" s="2">
        <v>33491</v>
      </c>
      <c r="G1426" s="2" t="s">
        <v>956</v>
      </c>
      <c r="H1426" s="2" t="s">
        <v>17</v>
      </c>
      <c r="I1426" s="2" t="s">
        <v>109</v>
      </c>
      <c r="AC1426" s="2" t="s">
        <v>3070</v>
      </c>
      <c r="AD1426" s="2" t="s">
        <v>3070</v>
      </c>
      <c r="AE1426" s="2" t="s">
        <v>3070</v>
      </c>
      <c r="AF1426" s="2" t="s">
        <v>3070</v>
      </c>
      <c r="AG1426" s="2" t="s">
        <v>3070</v>
      </c>
    </row>
    <row r="1427" spans="1:33" s="2" customFormat="1" x14ac:dyDescent="0.25">
      <c r="A1427" s="2">
        <v>338557</v>
      </c>
      <c r="B1427" s="2" t="s">
        <v>2713</v>
      </c>
      <c r="C1427" s="2" t="s">
        <v>230</v>
      </c>
      <c r="D1427" s="2" t="s">
        <v>636</v>
      </c>
      <c r="E1427" s="2" t="s">
        <v>77</v>
      </c>
      <c r="F1427" s="2">
        <v>35431</v>
      </c>
      <c r="G1427" s="2" t="s">
        <v>19</v>
      </c>
      <c r="H1427" s="2" t="s">
        <v>17</v>
      </c>
      <c r="I1427" s="2" t="s">
        <v>109</v>
      </c>
      <c r="AC1427" s="2" t="s">
        <v>3070</v>
      </c>
      <c r="AD1427" s="2" t="s">
        <v>3070</v>
      </c>
      <c r="AE1427" s="2" t="s">
        <v>3070</v>
      </c>
      <c r="AF1427" s="2" t="s">
        <v>3070</v>
      </c>
      <c r="AG1427" s="2" t="s">
        <v>3070</v>
      </c>
    </row>
    <row r="1428" spans="1:33" s="2" customFormat="1" x14ac:dyDescent="0.25">
      <c r="A1428" s="2">
        <v>338560</v>
      </c>
      <c r="B1428" s="2" t="s">
        <v>2501</v>
      </c>
      <c r="C1428" s="2" t="s">
        <v>210</v>
      </c>
      <c r="D1428" s="2" t="s">
        <v>241</v>
      </c>
      <c r="E1428" s="2" t="s">
        <v>78</v>
      </c>
      <c r="F1428" s="2">
        <v>33440</v>
      </c>
      <c r="G1428" s="2" t="s">
        <v>212</v>
      </c>
      <c r="H1428" s="2" t="s">
        <v>17</v>
      </c>
      <c r="I1428" s="2" t="s">
        <v>109</v>
      </c>
      <c r="AC1428" s="2" t="s">
        <v>3070</v>
      </c>
      <c r="AD1428" s="2" t="s">
        <v>3070</v>
      </c>
      <c r="AE1428" s="2" t="s">
        <v>3070</v>
      </c>
      <c r="AF1428" s="2" t="s">
        <v>3070</v>
      </c>
      <c r="AG1428" s="2" t="s">
        <v>3070</v>
      </c>
    </row>
    <row r="1429" spans="1:33" s="2" customFormat="1" x14ac:dyDescent="0.25">
      <c r="A1429" s="2">
        <v>338564</v>
      </c>
      <c r="B1429" s="2" t="s">
        <v>2662</v>
      </c>
      <c r="C1429" s="2" t="s">
        <v>1102</v>
      </c>
      <c r="D1429" s="2" t="s">
        <v>831</v>
      </c>
      <c r="E1429" s="2" t="s">
        <v>78</v>
      </c>
      <c r="F1429" s="2">
        <v>31608</v>
      </c>
      <c r="G1429" s="2" t="s">
        <v>2663</v>
      </c>
      <c r="H1429" s="2" t="s">
        <v>17</v>
      </c>
      <c r="I1429" s="2" t="s">
        <v>109</v>
      </c>
      <c r="AC1429" s="2" t="s">
        <v>3070</v>
      </c>
      <c r="AD1429" s="2" t="s">
        <v>3070</v>
      </c>
      <c r="AE1429" s="2" t="s">
        <v>3070</v>
      </c>
      <c r="AF1429" s="2" t="s">
        <v>3070</v>
      </c>
      <c r="AG1429" s="2" t="s">
        <v>3070</v>
      </c>
    </row>
    <row r="1430" spans="1:33" s="2" customFormat="1" x14ac:dyDescent="0.25">
      <c r="A1430" s="2">
        <v>338565</v>
      </c>
      <c r="B1430" s="2" t="s">
        <v>2596</v>
      </c>
      <c r="C1430" s="2" t="s">
        <v>250</v>
      </c>
      <c r="D1430" s="2" t="s">
        <v>273</v>
      </c>
      <c r="E1430" s="2" t="s">
        <v>78</v>
      </c>
      <c r="F1430" s="2">
        <v>31674</v>
      </c>
      <c r="G1430" s="2" t="s">
        <v>19</v>
      </c>
      <c r="H1430" s="2" t="s">
        <v>17</v>
      </c>
      <c r="I1430" s="2" t="s">
        <v>109</v>
      </c>
      <c r="AC1430" s="2" t="s">
        <v>3070</v>
      </c>
      <c r="AD1430" s="2" t="s">
        <v>3070</v>
      </c>
      <c r="AE1430" s="2" t="s">
        <v>3070</v>
      </c>
      <c r="AF1430" s="2" t="s">
        <v>3070</v>
      </c>
      <c r="AG1430" s="2" t="s">
        <v>3070</v>
      </c>
    </row>
    <row r="1431" spans="1:33" s="2" customFormat="1" x14ac:dyDescent="0.25">
      <c r="A1431" s="2">
        <v>338569</v>
      </c>
      <c r="B1431" s="2" t="s">
        <v>2714</v>
      </c>
      <c r="C1431" s="2" t="s">
        <v>829</v>
      </c>
      <c r="D1431" s="2" t="s">
        <v>233</v>
      </c>
      <c r="E1431" s="2" t="s">
        <v>77</v>
      </c>
      <c r="F1431" s="2">
        <v>34432</v>
      </c>
      <c r="G1431" s="2" t="s">
        <v>712</v>
      </c>
      <c r="H1431" s="2" t="s">
        <v>17</v>
      </c>
      <c r="I1431" s="2" t="s">
        <v>109</v>
      </c>
      <c r="AC1431" s="2" t="s">
        <v>3070</v>
      </c>
      <c r="AD1431" s="2" t="s">
        <v>3070</v>
      </c>
      <c r="AE1431" s="2" t="s">
        <v>3070</v>
      </c>
      <c r="AF1431" s="2" t="s">
        <v>3070</v>
      </c>
      <c r="AG1431" s="2" t="s">
        <v>3070</v>
      </c>
    </row>
    <row r="1432" spans="1:33" s="2" customFormat="1" x14ac:dyDescent="0.25">
      <c r="A1432" s="2">
        <v>338571</v>
      </c>
      <c r="B1432" s="2" t="s">
        <v>2526</v>
      </c>
      <c r="C1432" s="2" t="s">
        <v>297</v>
      </c>
      <c r="D1432" s="2" t="s">
        <v>324</v>
      </c>
      <c r="E1432" s="2" t="s">
        <v>77</v>
      </c>
      <c r="F1432" s="2">
        <v>36596</v>
      </c>
      <c r="G1432" s="2" t="s">
        <v>501</v>
      </c>
      <c r="H1432" s="2" t="s">
        <v>17</v>
      </c>
      <c r="I1432" s="2" t="s">
        <v>109</v>
      </c>
      <c r="AC1432" s="2" t="s">
        <v>3070</v>
      </c>
      <c r="AD1432" s="2" t="s">
        <v>3070</v>
      </c>
      <c r="AE1432" s="2" t="s">
        <v>3070</v>
      </c>
      <c r="AF1432" s="2" t="s">
        <v>3070</v>
      </c>
      <c r="AG1432" s="2" t="s">
        <v>3070</v>
      </c>
    </row>
    <row r="1433" spans="1:33" s="2" customFormat="1" x14ac:dyDescent="0.25">
      <c r="A1433" s="2">
        <v>338572</v>
      </c>
      <c r="B1433" s="2" t="s">
        <v>2831</v>
      </c>
      <c r="C1433" s="2" t="s">
        <v>230</v>
      </c>
      <c r="D1433" s="2" t="s">
        <v>1375</v>
      </c>
      <c r="E1433" s="2" t="s">
        <v>77</v>
      </c>
      <c r="F1433" s="2">
        <v>34530</v>
      </c>
      <c r="G1433" s="2" t="s">
        <v>19</v>
      </c>
      <c r="H1433" s="2" t="s">
        <v>17</v>
      </c>
      <c r="I1433" s="2" t="s">
        <v>109</v>
      </c>
      <c r="AF1433" s="2" t="s">
        <v>3070</v>
      </c>
      <c r="AG1433" s="2" t="s">
        <v>3070</v>
      </c>
    </row>
    <row r="1434" spans="1:33" s="2" customFormat="1" x14ac:dyDescent="0.25">
      <c r="A1434" s="2">
        <v>338573</v>
      </c>
      <c r="B1434" s="2" t="s">
        <v>808</v>
      </c>
      <c r="C1434" s="2" t="s">
        <v>246</v>
      </c>
      <c r="D1434" s="2" t="s">
        <v>342</v>
      </c>
      <c r="E1434" s="2" t="s">
        <v>77</v>
      </c>
      <c r="F1434" s="2">
        <v>36586</v>
      </c>
      <c r="G1434" s="2" t="s">
        <v>38</v>
      </c>
      <c r="H1434" s="2" t="s">
        <v>17</v>
      </c>
      <c r="I1434" s="2" t="s">
        <v>109</v>
      </c>
      <c r="J1434" s="2" t="s">
        <v>15</v>
      </c>
      <c r="L1434" s="2" t="s">
        <v>31</v>
      </c>
      <c r="AG1434" s="2" t="s">
        <v>3070</v>
      </c>
    </row>
    <row r="1435" spans="1:33" s="2" customFormat="1" x14ac:dyDescent="0.25">
      <c r="A1435" s="2">
        <v>338576</v>
      </c>
      <c r="B1435" s="2" t="s">
        <v>2642</v>
      </c>
      <c r="C1435" s="2" t="s">
        <v>782</v>
      </c>
      <c r="D1435" s="2" t="s">
        <v>233</v>
      </c>
      <c r="E1435" s="2" t="s">
        <v>78</v>
      </c>
      <c r="F1435" s="2">
        <v>29970</v>
      </c>
      <c r="G1435" s="2" t="s">
        <v>19</v>
      </c>
      <c r="H1435" s="2" t="s">
        <v>17</v>
      </c>
      <c r="I1435" s="2" t="s">
        <v>109</v>
      </c>
      <c r="AC1435" s="2" t="s">
        <v>3070</v>
      </c>
      <c r="AD1435" s="2" t="s">
        <v>3070</v>
      </c>
      <c r="AE1435" s="2" t="s">
        <v>3070</v>
      </c>
      <c r="AF1435" s="2" t="s">
        <v>3070</v>
      </c>
      <c r="AG1435" s="2" t="s">
        <v>3070</v>
      </c>
    </row>
    <row r="1436" spans="1:33" s="2" customFormat="1" x14ac:dyDescent="0.25">
      <c r="A1436" s="2">
        <v>338577</v>
      </c>
      <c r="B1436" s="2" t="s">
        <v>2715</v>
      </c>
      <c r="C1436" s="2" t="s">
        <v>230</v>
      </c>
      <c r="D1436" s="2" t="s">
        <v>355</v>
      </c>
      <c r="E1436" s="2" t="s">
        <v>77</v>
      </c>
      <c r="F1436" s="2">
        <v>37257</v>
      </c>
      <c r="G1436" s="2" t="s">
        <v>31</v>
      </c>
      <c r="H1436" s="2" t="s">
        <v>17</v>
      </c>
      <c r="I1436" s="2" t="s">
        <v>109</v>
      </c>
      <c r="AC1436" s="2" t="s">
        <v>3070</v>
      </c>
      <c r="AD1436" s="2" t="s">
        <v>3070</v>
      </c>
      <c r="AE1436" s="2" t="s">
        <v>3070</v>
      </c>
      <c r="AF1436" s="2" t="s">
        <v>3070</v>
      </c>
      <c r="AG1436" s="2" t="s">
        <v>3070</v>
      </c>
    </row>
    <row r="1437" spans="1:33" s="2" customFormat="1" x14ac:dyDescent="0.25">
      <c r="A1437" s="2">
        <v>338581</v>
      </c>
      <c r="B1437" s="2" t="s">
        <v>2975</v>
      </c>
      <c r="C1437" s="2" t="s">
        <v>246</v>
      </c>
      <c r="D1437" s="2" t="s">
        <v>2976</v>
      </c>
      <c r="E1437" s="2" t="s">
        <v>78</v>
      </c>
      <c r="F1437" s="2">
        <v>32554</v>
      </c>
      <c r="G1437" s="2" t="s">
        <v>434</v>
      </c>
      <c r="H1437" s="2" t="s">
        <v>17</v>
      </c>
      <c r="I1437" s="2" t="s">
        <v>109</v>
      </c>
      <c r="J1437" s="2" t="s">
        <v>15</v>
      </c>
      <c r="L1437" s="2" t="s">
        <v>31</v>
      </c>
      <c r="AE1437" s="2" t="s">
        <v>3070</v>
      </c>
      <c r="AF1437" s="2" t="s">
        <v>3070</v>
      </c>
      <c r="AG1437" s="2" t="s">
        <v>3070</v>
      </c>
    </row>
    <row r="1438" spans="1:33" s="2" customFormat="1" x14ac:dyDescent="0.25">
      <c r="A1438" s="2">
        <v>338586</v>
      </c>
      <c r="B1438" s="2" t="s">
        <v>2801</v>
      </c>
      <c r="C1438" s="2" t="s">
        <v>943</v>
      </c>
      <c r="D1438" s="2" t="s">
        <v>724</v>
      </c>
      <c r="E1438" s="2" t="s">
        <v>78</v>
      </c>
      <c r="F1438" s="2">
        <v>29387</v>
      </c>
      <c r="G1438" s="2" t="s">
        <v>2802</v>
      </c>
      <c r="H1438" s="2" t="s">
        <v>17</v>
      </c>
      <c r="I1438" s="2" t="s">
        <v>109</v>
      </c>
      <c r="AC1438" s="2" t="s">
        <v>3070</v>
      </c>
      <c r="AD1438" s="2" t="s">
        <v>3070</v>
      </c>
      <c r="AE1438" s="2" t="s">
        <v>3070</v>
      </c>
      <c r="AF1438" s="2" t="s">
        <v>3070</v>
      </c>
      <c r="AG1438" s="2" t="s">
        <v>3070</v>
      </c>
    </row>
    <row r="1439" spans="1:33" s="2" customFormat="1" x14ac:dyDescent="0.25">
      <c r="A1439" s="2">
        <v>338589</v>
      </c>
      <c r="B1439" s="2" t="s">
        <v>2704</v>
      </c>
      <c r="C1439" s="2" t="s">
        <v>349</v>
      </c>
      <c r="D1439" s="2" t="s">
        <v>280</v>
      </c>
      <c r="E1439" s="2" t="s">
        <v>78</v>
      </c>
      <c r="F1439" s="2">
        <v>29037</v>
      </c>
      <c r="G1439" s="2" t="s">
        <v>2705</v>
      </c>
      <c r="H1439" s="2" t="s">
        <v>17</v>
      </c>
      <c r="I1439" s="2" t="s">
        <v>109</v>
      </c>
      <c r="AC1439" s="2" t="s">
        <v>3070</v>
      </c>
      <c r="AD1439" s="2" t="s">
        <v>3070</v>
      </c>
      <c r="AE1439" s="2" t="s">
        <v>3070</v>
      </c>
      <c r="AF1439" s="2" t="s">
        <v>3070</v>
      </c>
      <c r="AG1439" s="2" t="s">
        <v>3070</v>
      </c>
    </row>
    <row r="1440" spans="1:33" s="2" customFormat="1" x14ac:dyDescent="0.25">
      <c r="A1440" s="2">
        <v>338594</v>
      </c>
      <c r="B1440" s="2" t="s">
        <v>2677</v>
      </c>
      <c r="C1440" s="2" t="s">
        <v>333</v>
      </c>
      <c r="D1440" s="2" t="s">
        <v>833</v>
      </c>
      <c r="E1440" s="2" t="s">
        <v>78</v>
      </c>
      <c r="F1440" s="2">
        <v>36165</v>
      </c>
      <c r="G1440" s="2" t="s">
        <v>2678</v>
      </c>
      <c r="H1440" s="2" t="s">
        <v>17</v>
      </c>
      <c r="I1440" s="2" t="s">
        <v>109</v>
      </c>
      <c r="J1440" s="2" t="s">
        <v>1044</v>
      </c>
      <c r="L1440" s="2" t="s">
        <v>31</v>
      </c>
      <c r="AE1440" s="2" t="s">
        <v>3070</v>
      </c>
      <c r="AF1440" s="2" t="s">
        <v>3070</v>
      </c>
      <c r="AG1440" s="2" t="s">
        <v>3070</v>
      </c>
    </row>
    <row r="1441" spans="1:33" s="2" customFormat="1" x14ac:dyDescent="0.25">
      <c r="A1441" s="2">
        <v>338596</v>
      </c>
      <c r="B1441" s="2" t="s">
        <v>2706</v>
      </c>
      <c r="C1441" s="2" t="s">
        <v>268</v>
      </c>
      <c r="D1441" s="2" t="s">
        <v>1404</v>
      </c>
      <c r="E1441" s="2" t="s">
        <v>78</v>
      </c>
      <c r="F1441" s="2">
        <v>35065</v>
      </c>
      <c r="G1441" s="2" t="s">
        <v>619</v>
      </c>
      <c r="H1441" s="2" t="s">
        <v>17</v>
      </c>
      <c r="I1441" s="2" t="s">
        <v>109</v>
      </c>
      <c r="AD1441" s="2" t="s">
        <v>3070</v>
      </c>
      <c r="AE1441" s="2" t="s">
        <v>3070</v>
      </c>
      <c r="AF1441" s="2" t="s">
        <v>3070</v>
      </c>
      <c r="AG1441" s="2" t="s">
        <v>3070</v>
      </c>
    </row>
    <row r="1442" spans="1:33" s="2" customFormat="1" x14ac:dyDescent="0.25">
      <c r="A1442" s="2">
        <v>338603</v>
      </c>
      <c r="B1442" s="2" t="s">
        <v>2666</v>
      </c>
      <c r="C1442" s="2" t="s">
        <v>504</v>
      </c>
      <c r="D1442" s="2" t="s">
        <v>339</v>
      </c>
      <c r="E1442" s="2" t="s">
        <v>78</v>
      </c>
      <c r="F1442" s="2">
        <v>36161</v>
      </c>
      <c r="G1442" s="2" t="s">
        <v>59</v>
      </c>
      <c r="H1442" s="2" t="s">
        <v>17</v>
      </c>
      <c r="I1442" s="2" t="s">
        <v>109</v>
      </c>
      <c r="AD1442" s="2" t="s">
        <v>3070</v>
      </c>
      <c r="AE1442" s="2" t="s">
        <v>3070</v>
      </c>
      <c r="AF1442" s="2" t="s">
        <v>3070</v>
      </c>
      <c r="AG1442" s="2" t="s">
        <v>3070</v>
      </c>
    </row>
    <row r="1443" spans="1:33" s="2" customFormat="1" x14ac:dyDescent="0.25">
      <c r="A1443" s="2">
        <v>338604</v>
      </c>
      <c r="B1443" s="2" t="s">
        <v>2807</v>
      </c>
      <c r="C1443" s="2" t="s">
        <v>221</v>
      </c>
      <c r="D1443" s="2" t="s">
        <v>240</v>
      </c>
      <c r="E1443" s="2" t="s">
        <v>78</v>
      </c>
      <c r="F1443" s="2">
        <v>33086</v>
      </c>
      <c r="G1443" s="2" t="s">
        <v>19</v>
      </c>
      <c r="H1443" s="2" t="s">
        <v>17</v>
      </c>
      <c r="I1443" s="2" t="s">
        <v>109</v>
      </c>
      <c r="J1443" s="2" t="s">
        <v>1044</v>
      </c>
      <c r="L1443" s="2" t="s">
        <v>31</v>
      </c>
      <c r="AE1443" s="2" t="s">
        <v>3070</v>
      </c>
      <c r="AF1443" s="2" t="s">
        <v>3070</v>
      </c>
      <c r="AG1443" s="2" t="s">
        <v>3070</v>
      </c>
    </row>
    <row r="1444" spans="1:33" s="2" customFormat="1" x14ac:dyDescent="0.25">
      <c r="A1444" s="2">
        <v>338605</v>
      </c>
      <c r="B1444" s="2" t="s">
        <v>3014</v>
      </c>
      <c r="C1444" s="2" t="s">
        <v>213</v>
      </c>
      <c r="D1444" s="2" t="s">
        <v>450</v>
      </c>
      <c r="E1444" s="2" t="s">
        <v>78</v>
      </c>
      <c r="F1444" s="2">
        <v>33604</v>
      </c>
      <c r="G1444" s="2" t="s">
        <v>19</v>
      </c>
      <c r="H1444" s="2" t="s">
        <v>17</v>
      </c>
      <c r="I1444" s="2" t="s">
        <v>109</v>
      </c>
      <c r="AD1444" s="2" t="s">
        <v>3070</v>
      </c>
      <c r="AE1444" s="2" t="s">
        <v>3070</v>
      </c>
      <c r="AF1444" s="2" t="s">
        <v>3070</v>
      </c>
      <c r="AG1444" s="2" t="s">
        <v>3070</v>
      </c>
    </row>
    <row r="1445" spans="1:33" s="2" customFormat="1" x14ac:dyDescent="0.25">
      <c r="A1445" s="2">
        <v>338609</v>
      </c>
      <c r="B1445" s="2" t="s">
        <v>2618</v>
      </c>
      <c r="C1445" s="2" t="s">
        <v>2619</v>
      </c>
      <c r="D1445" s="2" t="s">
        <v>738</v>
      </c>
      <c r="E1445" s="2" t="s">
        <v>78</v>
      </c>
      <c r="F1445" s="2">
        <v>29221</v>
      </c>
      <c r="G1445" s="2" t="s">
        <v>19</v>
      </c>
      <c r="H1445" s="2" t="s">
        <v>17</v>
      </c>
      <c r="I1445" s="2" t="s">
        <v>109</v>
      </c>
      <c r="AF1445" s="2" t="s">
        <v>3070</v>
      </c>
      <c r="AG1445" s="2" t="s">
        <v>3070</v>
      </c>
    </row>
    <row r="1446" spans="1:33" s="2" customFormat="1" x14ac:dyDescent="0.25">
      <c r="A1446" s="2">
        <v>338614</v>
      </c>
      <c r="B1446" s="2" t="s">
        <v>3030</v>
      </c>
      <c r="C1446" s="2" t="s">
        <v>480</v>
      </c>
      <c r="D1446" s="2" t="s">
        <v>920</v>
      </c>
      <c r="E1446" s="2" t="s">
        <v>77</v>
      </c>
      <c r="F1446" s="2">
        <v>35527</v>
      </c>
      <c r="G1446" s="2" t="s">
        <v>48</v>
      </c>
      <c r="H1446" s="2" t="s">
        <v>17</v>
      </c>
      <c r="I1446" s="2" t="s">
        <v>109</v>
      </c>
      <c r="J1446" s="2" t="s">
        <v>1044</v>
      </c>
      <c r="L1446" s="2" t="s">
        <v>48</v>
      </c>
      <c r="AG1446" s="2" t="s">
        <v>3070</v>
      </c>
    </row>
    <row r="1447" spans="1:33" s="2" customFormat="1" x14ac:dyDescent="0.25">
      <c r="A1447" s="2">
        <v>338619</v>
      </c>
      <c r="B1447" s="2" t="s">
        <v>2676</v>
      </c>
      <c r="C1447" s="2" t="s">
        <v>310</v>
      </c>
      <c r="D1447" s="2" t="s">
        <v>475</v>
      </c>
      <c r="E1447" s="2" t="s">
        <v>77</v>
      </c>
      <c r="F1447" s="2">
        <v>36161</v>
      </c>
      <c r="G1447" s="2" t="s">
        <v>860</v>
      </c>
      <c r="H1447" s="2" t="s">
        <v>17</v>
      </c>
      <c r="I1447" s="2" t="s">
        <v>109</v>
      </c>
      <c r="AC1447" s="2" t="s">
        <v>3070</v>
      </c>
      <c r="AD1447" s="2" t="s">
        <v>3070</v>
      </c>
      <c r="AE1447" s="2" t="s">
        <v>3070</v>
      </c>
      <c r="AF1447" s="2" t="s">
        <v>3070</v>
      </c>
      <c r="AG1447" s="2" t="s">
        <v>3070</v>
      </c>
    </row>
    <row r="1448" spans="1:33" s="2" customFormat="1" x14ac:dyDescent="0.25">
      <c r="A1448" s="2">
        <v>338627</v>
      </c>
      <c r="B1448" s="2" t="s">
        <v>2940</v>
      </c>
      <c r="C1448" s="2" t="s">
        <v>360</v>
      </c>
      <c r="D1448" s="2" t="s">
        <v>869</v>
      </c>
      <c r="E1448" s="2" t="s">
        <v>78</v>
      </c>
      <c r="F1448" s="2">
        <v>31053</v>
      </c>
      <c r="G1448" s="2" t="s">
        <v>2941</v>
      </c>
      <c r="H1448" s="2" t="s">
        <v>17</v>
      </c>
      <c r="I1448" s="2" t="s">
        <v>109</v>
      </c>
      <c r="J1448" s="2" t="s">
        <v>1044</v>
      </c>
      <c r="L1448" s="2" t="s">
        <v>68</v>
      </c>
      <c r="AE1448" s="2" t="s">
        <v>3070</v>
      </c>
      <c r="AF1448" s="2" t="s">
        <v>3070</v>
      </c>
      <c r="AG1448" s="2" t="s">
        <v>3070</v>
      </c>
    </row>
    <row r="1449" spans="1:33" s="2" customFormat="1" x14ac:dyDescent="0.25">
      <c r="A1449" s="2">
        <v>338630</v>
      </c>
      <c r="B1449" s="2" t="s">
        <v>2622</v>
      </c>
      <c r="C1449" s="2" t="s">
        <v>577</v>
      </c>
      <c r="D1449" s="2" t="s">
        <v>2623</v>
      </c>
      <c r="E1449" s="2" t="s">
        <v>78</v>
      </c>
      <c r="F1449" s="2">
        <v>34500</v>
      </c>
      <c r="G1449" s="2" t="s">
        <v>19</v>
      </c>
      <c r="H1449" s="2" t="s">
        <v>17</v>
      </c>
      <c r="I1449" s="2" t="s">
        <v>109</v>
      </c>
      <c r="AD1449" s="2" t="s">
        <v>3070</v>
      </c>
      <c r="AE1449" s="2" t="s">
        <v>3070</v>
      </c>
      <c r="AF1449" s="2" t="s">
        <v>3070</v>
      </c>
      <c r="AG1449" s="2" t="s">
        <v>3070</v>
      </c>
    </row>
    <row r="1450" spans="1:33" s="2" customFormat="1" x14ac:dyDescent="0.25">
      <c r="A1450" s="2">
        <v>338632</v>
      </c>
      <c r="B1450" s="2" t="s">
        <v>2616</v>
      </c>
      <c r="C1450" s="2" t="s">
        <v>612</v>
      </c>
      <c r="D1450" s="2" t="s">
        <v>2264</v>
      </c>
      <c r="E1450" s="2" t="s">
        <v>78</v>
      </c>
      <c r="F1450" s="2">
        <v>31199</v>
      </c>
      <c r="G1450" s="2" t="s">
        <v>2617</v>
      </c>
      <c r="H1450" s="2" t="s">
        <v>17</v>
      </c>
      <c r="I1450" s="2" t="s">
        <v>109</v>
      </c>
      <c r="AC1450" s="2" t="s">
        <v>3070</v>
      </c>
      <c r="AD1450" s="2" t="s">
        <v>3070</v>
      </c>
      <c r="AE1450" s="2" t="s">
        <v>3070</v>
      </c>
      <c r="AF1450" s="2" t="s">
        <v>3070</v>
      </c>
      <c r="AG1450" s="2" t="s">
        <v>3070</v>
      </c>
    </row>
    <row r="1451" spans="1:33" s="2" customFormat="1" x14ac:dyDescent="0.25">
      <c r="A1451" s="2">
        <v>338636</v>
      </c>
      <c r="B1451" s="2" t="s">
        <v>2521</v>
      </c>
      <c r="C1451" s="2" t="s">
        <v>646</v>
      </c>
      <c r="D1451" s="2" t="s">
        <v>534</v>
      </c>
      <c r="E1451" s="2" t="s">
        <v>77</v>
      </c>
      <c r="F1451" s="2">
        <v>29312</v>
      </c>
      <c r="G1451" s="2" t="s">
        <v>2522</v>
      </c>
      <c r="H1451" s="2" t="s">
        <v>17</v>
      </c>
      <c r="I1451" s="2" t="s">
        <v>109</v>
      </c>
      <c r="AC1451" s="2" t="s">
        <v>3070</v>
      </c>
      <c r="AD1451" s="2" t="s">
        <v>3070</v>
      </c>
      <c r="AE1451" s="2" t="s">
        <v>3070</v>
      </c>
      <c r="AF1451" s="2" t="s">
        <v>3070</v>
      </c>
      <c r="AG1451" s="2" t="s">
        <v>3070</v>
      </c>
    </row>
    <row r="1452" spans="1:33" s="2" customFormat="1" x14ac:dyDescent="0.25">
      <c r="A1452" s="2">
        <v>338640</v>
      </c>
      <c r="B1452" s="2" t="s">
        <v>2830</v>
      </c>
      <c r="C1452" s="2" t="s">
        <v>253</v>
      </c>
      <c r="D1452" s="2" t="s">
        <v>499</v>
      </c>
      <c r="E1452" s="2" t="s">
        <v>77</v>
      </c>
      <c r="F1452" s="2">
        <v>33239</v>
      </c>
      <c r="G1452" s="2" t="s">
        <v>601</v>
      </c>
      <c r="H1452" s="2" t="s">
        <v>17</v>
      </c>
      <c r="I1452" s="2" t="s">
        <v>109</v>
      </c>
      <c r="AD1452" s="2" t="s">
        <v>3070</v>
      </c>
      <c r="AE1452" s="2" t="s">
        <v>3070</v>
      </c>
      <c r="AF1452" s="2" t="s">
        <v>3070</v>
      </c>
      <c r="AG1452" s="2" t="s">
        <v>3070</v>
      </c>
    </row>
    <row r="1453" spans="1:33" s="2" customFormat="1" x14ac:dyDescent="0.25">
      <c r="A1453" s="2">
        <v>338641</v>
      </c>
      <c r="B1453" s="2" t="s">
        <v>2855</v>
      </c>
      <c r="C1453" s="2" t="s">
        <v>288</v>
      </c>
      <c r="D1453" s="2" t="s">
        <v>734</v>
      </c>
      <c r="E1453" s="2" t="s">
        <v>78</v>
      </c>
      <c r="F1453" s="2">
        <v>36526</v>
      </c>
      <c r="G1453" s="2" t="s">
        <v>19</v>
      </c>
      <c r="H1453" s="2" t="s">
        <v>17</v>
      </c>
      <c r="I1453" s="2" t="s">
        <v>109</v>
      </c>
      <c r="AC1453" s="2" t="s">
        <v>3070</v>
      </c>
      <c r="AD1453" s="2" t="s">
        <v>3070</v>
      </c>
      <c r="AE1453" s="2" t="s">
        <v>3070</v>
      </c>
      <c r="AF1453" s="2" t="s">
        <v>3070</v>
      </c>
      <c r="AG1453" s="2" t="s">
        <v>3070</v>
      </c>
    </row>
    <row r="1454" spans="1:33" s="2" customFormat="1" x14ac:dyDescent="0.25">
      <c r="A1454" s="2">
        <v>338645</v>
      </c>
      <c r="B1454" s="2" t="s">
        <v>3042</v>
      </c>
      <c r="C1454" s="2" t="s">
        <v>230</v>
      </c>
      <c r="D1454" s="2" t="s">
        <v>447</v>
      </c>
      <c r="E1454" s="2" t="s">
        <v>78</v>
      </c>
      <c r="F1454" s="2">
        <v>31649</v>
      </c>
      <c r="G1454" s="2" t="s">
        <v>3043</v>
      </c>
      <c r="H1454" s="2" t="s">
        <v>17</v>
      </c>
      <c r="I1454" s="2" t="s">
        <v>109</v>
      </c>
      <c r="AD1454" s="2" t="s">
        <v>3070</v>
      </c>
      <c r="AE1454" s="2" t="s">
        <v>3070</v>
      </c>
      <c r="AF1454" s="2" t="s">
        <v>3070</v>
      </c>
      <c r="AG1454" s="2" t="s">
        <v>3070</v>
      </c>
    </row>
    <row r="1455" spans="1:33" s="2" customFormat="1" x14ac:dyDescent="0.25">
      <c r="A1455" s="2">
        <v>338648</v>
      </c>
      <c r="B1455" s="2" t="s">
        <v>2653</v>
      </c>
      <c r="C1455" s="2" t="s">
        <v>367</v>
      </c>
      <c r="D1455" s="2" t="s">
        <v>287</v>
      </c>
      <c r="E1455" s="2" t="s">
        <v>77</v>
      </c>
      <c r="F1455" s="2">
        <v>31248</v>
      </c>
      <c r="G1455" s="2" t="s">
        <v>2654</v>
      </c>
      <c r="H1455" s="2" t="s">
        <v>17</v>
      </c>
      <c r="I1455" s="2" t="s">
        <v>109</v>
      </c>
      <c r="AC1455" s="2" t="s">
        <v>3070</v>
      </c>
      <c r="AD1455" s="2" t="s">
        <v>3070</v>
      </c>
      <c r="AE1455" s="2" t="s">
        <v>3070</v>
      </c>
      <c r="AF1455" s="2" t="s">
        <v>3070</v>
      </c>
      <c r="AG1455" s="2" t="s">
        <v>3070</v>
      </c>
    </row>
    <row r="1456" spans="1:33" s="2" customFormat="1" x14ac:dyDescent="0.25">
      <c r="A1456" s="2">
        <v>338649</v>
      </c>
      <c r="B1456" s="2" t="s">
        <v>2978</v>
      </c>
      <c r="C1456" s="2" t="s">
        <v>230</v>
      </c>
      <c r="D1456" s="2" t="s">
        <v>265</v>
      </c>
      <c r="E1456" s="2" t="s">
        <v>77</v>
      </c>
      <c r="F1456" s="2">
        <v>26604</v>
      </c>
      <c r="G1456" s="2" t="s">
        <v>585</v>
      </c>
      <c r="H1456" s="2" t="s">
        <v>17</v>
      </c>
      <c r="I1456" s="2" t="s">
        <v>109</v>
      </c>
      <c r="AD1456" s="2" t="s">
        <v>3070</v>
      </c>
      <c r="AE1456" s="2" t="s">
        <v>3070</v>
      </c>
      <c r="AF1456" s="2" t="s">
        <v>3070</v>
      </c>
      <c r="AG1456" s="2" t="s">
        <v>3070</v>
      </c>
    </row>
    <row r="1457" spans="1:33" s="2" customFormat="1" x14ac:dyDescent="0.25">
      <c r="A1457" s="2">
        <v>338652</v>
      </c>
      <c r="B1457" s="2" t="s">
        <v>2884</v>
      </c>
      <c r="C1457" s="2" t="s">
        <v>213</v>
      </c>
      <c r="D1457" s="2" t="s">
        <v>513</v>
      </c>
      <c r="E1457" s="2" t="s">
        <v>77</v>
      </c>
      <c r="F1457" s="2">
        <v>36190</v>
      </c>
      <c r="G1457" s="2" t="s">
        <v>68</v>
      </c>
      <c r="H1457" s="2" t="s">
        <v>17</v>
      </c>
      <c r="I1457" s="2" t="s">
        <v>109</v>
      </c>
      <c r="J1457" s="2" t="s">
        <v>1044</v>
      </c>
      <c r="L1457" s="2" t="s">
        <v>68</v>
      </c>
      <c r="AF1457" s="2" t="s">
        <v>3070</v>
      </c>
      <c r="AG1457" s="2" t="s">
        <v>3070</v>
      </c>
    </row>
    <row r="1458" spans="1:33" s="2" customFormat="1" x14ac:dyDescent="0.25">
      <c r="A1458" s="2">
        <v>338654</v>
      </c>
      <c r="B1458" s="2" t="s">
        <v>2886</v>
      </c>
      <c r="C1458" s="2" t="s">
        <v>210</v>
      </c>
      <c r="D1458" s="2" t="s">
        <v>425</v>
      </c>
      <c r="E1458" s="2" t="s">
        <v>78</v>
      </c>
      <c r="F1458" s="2">
        <v>34375</v>
      </c>
      <c r="G1458" s="2" t="s">
        <v>407</v>
      </c>
      <c r="H1458" s="2" t="s">
        <v>17</v>
      </c>
      <c r="I1458" s="2" t="s">
        <v>109</v>
      </c>
      <c r="J1458" s="2" t="s">
        <v>1044</v>
      </c>
      <c r="L1458" s="2" t="s">
        <v>74</v>
      </c>
      <c r="AF1458" s="2" t="s">
        <v>3070</v>
      </c>
      <c r="AG1458" s="2" t="s">
        <v>3070</v>
      </c>
    </row>
    <row r="1459" spans="1:33" s="2" customFormat="1" x14ac:dyDescent="0.25">
      <c r="A1459" s="2">
        <v>338655</v>
      </c>
      <c r="B1459" s="2" t="s">
        <v>2923</v>
      </c>
      <c r="C1459" s="2" t="s">
        <v>594</v>
      </c>
      <c r="D1459" s="2" t="s">
        <v>439</v>
      </c>
      <c r="E1459" s="2" t="s">
        <v>77</v>
      </c>
      <c r="F1459" s="2">
        <v>34880</v>
      </c>
      <c r="G1459" s="2" t="s">
        <v>19</v>
      </c>
      <c r="H1459" s="2" t="s">
        <v>17</v>
      </c>
      <c r="I1459" s="2" t="s">
        <v>109</v>
      </c>
      <c r="J1459" s="2" t="s">
        <v>15</v>
      </c>
      <c r="L1459" s="2" t="s">
        <v>19</v>
      </c>
      <c r="AE1459" s="2" t="s">
        <v>3070</v>
      </c>
      <c r="AF1459" s="2" t="s">
        <v>3070</v>
      </c>
      <c r="AG1459" s="2" t="s">
        <v>3070</v>
      </c>
    </row>
    <row r="1460" spans="1:33" s="2" customFormat="1" x14ac:dyDescent="0.25">
      <c r="A1460" s="2">
        <v>338657</v>
      </c>
      <c r="B1460" s="2" t="s">
        <v>2527</v>
      </c>
      <c r="C1460" s="2" t="s">
        <v>250</v>
      </c>
      <c r="D1460" s="2" t="s">
        <v>387</v>
      </c>
      <c r="E1460" s="2" t="s">
        <v>77</v>
      </c>
      <c r="F1460" s="2">
        <v>35065</v>
      </c>
      <c r="G1460" s="2" t="s">
        <v>601</v>
      </c>
      <c r="H1460" s="2" t="s">
        <v>17</v>
      </c>
      <c r="I1460" s="2" t="s">
        <v>109</v>
      </c>
      <c r="AC1460" s="2" t="s">
        <v>3070</v>
      </c>
      <c r="AD1460" s="2" t="s">
        <v>3070</v>
      </c>
      <c r="AE1460" s="2" t="s">
        <v>3070</v>
      </c>
      <c r="AF1460" s="2" t="s">
        <v>3070</v>
      </c>
      <c r="AG1460" s="2" t="s">
        <v>3070</v>
      </c>
    </row>
    <row r="1461" spans="1:33" s="2" customFormat="1" x14ac:dyDescent="0.25">
      <c r="A1461" s="2">
        <v>338659</v>
      </c>
      <c r="B1461" s="2" t="s">
        <v>2585</v>
      </c>
      <c r="C1461" s="2" t="s">
        <v>325</v>
      </c>
      <c r="D1461" s="2" t="s">
        <v>2586</v>
      </c>
      <c r="E1461" s="2" t="s">
        <v>77</v>
      </c>
      <c r="F1461" s="2">
        <v>28012</v>
      </c>
      <c r="G1461" s="2" t="s">
        <v>651</v>
      </c>
      <c r="H1461" s="2" t="s">
        <v>17</v>
      </c>
      <c r="I1461" s="2" t="s">
        <v>109</v>
      </c>
      <c r="AC1461" s="2" t="s">
        <v>3070</v>
      </c>
      <c r="AD1461" s="2" t="s">
        <v>3070</v>
      </c>
      <c r="AE1461" s="2" t="s">
        <v>3070</v>
      </c>
      <c r="AF1461" s="2" t="s">
        <v>3070</v>
      </c>
      <c r="AG1461" s="2" t="s">
        <v>3070</v>
      </c>
    </row>
    <row r="1462" spans="1:33" s="2" customFormat="1" x14ac:dyDescent="0.25">
      <c r="A1462" s="2">
        <v>338662</v>
      </c>
      <c r="B1462" s="2" t="s">
        <v>2667</v>
      </c>
      <c r="C1462" s="2" t="s">
        <v>2668</v>
      </c>
      <c r="D1462" s="2" t="s">
        <v>2669</v>
      </c>
      <c r="E1462" s="2" t="s">
        <v>77</v>
      </c>
      <c r="F1462" s="2">
        <v>34713</v>
      </c>
      <c r="G1462" s="2" t="s">
        <v>793</v>
      </c>
      <c r="H1462" s="2" t="s">
        <v>17</v>
      </c>
      <c r="I1462" s="2" t="s">
        <v>109</v>
      </c>
      <c r="AC1462" s="2" t="s">
        <v>3070</v>
      </c>
      <c r="AD1462" s="2" t="s">
        <v>3070</v>
      </c>
      <c r="AE1462" s="2" t="s">
        <v>3070</v>
      </c>
      <c r="AF1462" s="2" t="s">
        <v>3070</v>
      </c>
      <c r="AG1462" s="2" t="s">
        <v>3070</v>
      </c>
    </row>
    <row r="1463" spans="1:33" s="2" customFormat="1" x14ac:dyDescent="0.25">
      <c r="A1463" s="2">
        <v>338665</v>
      </c>
      <c r="B1463" s="2" t="s">
        <v>2703</v>
      </c>
      <c r="C1463" s="2" t="s">
        <v>553</v>
      </c>
      <c r="D1463" s="2" t="s">
        <v>309</v>
      </c>
      <c r="E1463" s="2" t="s">
        <v>77</v>
      </c>
      <c r="F1463" s="2">
        <v>32744</v>
      </c>
      <c r="G1463" s="2" t="s">
        <v>19</v>
      </c>
      <c r="H1463" s="2" t="s">
        <v>17</v>
      </c>
      <c r="I1463" s="2" t="s">
        <v>109</v>
      </c>
      <c r="AC1463" s="2" t="s">
        <v>3070</v>
      </c>
      <c r="AD1463" s="2" t="s">
        <v>3070</v>
      </c>
      <c r="AE1463" s="2" t="s">
        <v>3070</v>
      </c>
      <c r="AF1463" s="2" t="s">
        <v>3070</v>
      </c>
      <c r="AG1463" s="2" t="s">
        <v>3070</v>
      </c>
    </row>
    <row r="1464" spans="1:33" s="2" customFormat="1" x14ac:dyDescent="0.25">
      <c r="A1464" s="2">
        <v>338666</v>
      </c>
      <c r="B1464" s="2" t="s">
        <v>2827</v>
      </c>
      <c r="C1464" s="2" t="s">
        <v>816</v>
      </c>
      <c r="D1464" s="2" t="s">
        <v>241</v>
      </c>
      <c r="E1464" s="2" t="s">
        <v>77</v>
      </c>
      <c r="F1464" s="2">
        <v>35231</v>
      </c>
      <c r="G1464" s="2" t="s">
        <v>38</v>
      </c>
      <c r="H1464" s="2" t="s">
        <v>17</v>
      </c>
      <c r="I1464" s="2" t="s">
        <v>109</v>
      </c>
      <c r="AC1464" s="2" t="s">
        <v>3070</v>
      </c>
      <c r="AD1464" s="2" t="s">
        <v>3070</v>
      </c>
      <c r="AE1464" s="2" t="s">
        <v>3070</v>
      </c>
      <c r="AF1464" s="2" t="s">
        <v>3070</v>
      </c>
      <c r="AG1464" s="2" t="s">
        <v>3070</v>
      </c>
    </row>
    <row r="1465" spans="1:33" s="2" customFormat="1" x14ac:dyDescent="0.25">
      <c r="A1465" s="2">
        <v>338667</v>
      </c>
      <c r="B1465" s="2" t="s">
        <v>2872</v>
      </c>
      <c r="C1465" s="2" t="s">
        <v>259</v>
      </c>
      <c r="D1465" s="2" t="s">
        <v>356</v>
      </c>
      <c r="E1465" s="2" t="s">
        <v>78</v>
      </c>
      <c r="F1465" s="2">
        <v>33985</v>
      </c>
      <c r="G1465" s="2" t="s">
        <v>19</v>
      </c>
      <c r="H1465" s="2" t="s">
        <v>17</v>
      </c>
      <c r="I1465" s="2" t="s">
        <v>109</v>
      </c>
      <c r="AC1465" s="2" t="s">
        <v>3070</v>
      </c>
      <c r="AD1465" s="2" t="s">
        <v>3070</v>
      </c>
      <c r="AE1465" s="2" t="s">
        <v>3070</v>
      </c>
      <c r="AF1465" s="2" t="s">
        <v>3070</v>
      </c>
      <c r="AG1465" s="2" t="s">
        <v>3070</v>
      </c>
    </row>
    <row r="1466" spans="1:33" s="2" customFormat="1" x14ac:dyDescent="0.25">
      <c r="A1466" s="2">
        <v>338676</v>
      </c>
      <c r="B1466" s="2" t="s">
        <v>2943</v>
      </c>
      <c r="C1466" s="2" t="s">
        <v>1081</v>
      </c>
      <c r="D1466" s="2" t="s">
        <v>738</v>
      </c>
      <c r="E1466" s="2" t="s">
        <v>77</v>
      </c>
      <c r="F1466" s="2">
        <v>31352</v>
      </c>
      <c r="G1466" s="2" t="s">
        <v>2944</v>
      </c>
      <c r="H1466" s="2" t="s">
        <v>17</v>
      </c>
      <c r="I1466" s="2" t="s">
        <v>109</v>
      </c>
      <c r="AD1466" s="2" t="s">
        <v>3070</v>
      </c>
      <c r="AE1466" s="2" t="s">
        <v>3070</v>
      </c>
      <c r="AF1466" s="2" t="s">
        <v>3070</v>
      </c>
      <c r="AG1466" s="2" t="s">
        <v>3070</v>
      </c>
    </row>
    <row r="1467" spans="1:33" s="2" customFormat="1" x14ac:dyDescent="0.25">
      <c r="A1467" s="2">
        <v>338679</v>
      </c>
      <c r="B1467" s="2" t="s">
        <v>2700</v>
      </c>
      <c r="C1467" s="2" t="s">
        <v>213</v>
      </c>
      <c r="D1467" s="2" t="s">
        <v>744</v>
      </c>
      <c r="E1467" s="2" t="s">
        <v>78</v>
      </c>
      <c r="F1467" s="2">
        <v>34184</v>
      </c>
      <c r="G1467" s="2" t="s">
        <v>68</v>
      </c>
      <c r="H1467" s="2" t="s">
        <v>20</v>
      </c>
      <c r="I1467" s="2" t="s">
        <v>109</v>
      </c>
      <c r="AC1467" s="2" t="s">
        <v>3070</v>
      </c>
      <c r="AD1467" s="2" t="s">
        <v>3070</v>
      </c>
      <c r="AE1467" s="2" t="s">
        <v>3070</v>
      </c>
      <c r="AF1467" s="2" t="s">
        <v>3070</v>
      </c>
      <c r="AG1467" s="2" t="s">
        <v>3070</v>
      </c>
    </row>
    <row r="1468" spans="1:33" s="2" customFormat="1" x14ac:dyDescent="0.25">
      <c r="A1468" s="2">
        <v>338681</v>
      </c>
      <c r="B1468" s="2" t="s">
        <v>2832</v>
      </c>
      <c r="C1468" s="2" t="s">
        <v>221</v>
      </c>
      <c r="D1468" s="2" t="s">
        <v>1163</v>
      </c>
      <c r="E1468" s="2" t="s">
        <v>77</v>
      </c>
      <c r="F1468" s="2">
        <v>29714</v>
      </c>
      <c r="G1468" s="2" t="s">
        <v>216</v>
      </c>
      <c r="H1468" s="2" t="s">
        <v>17</v>
      </c>
      <c r="I1468" s="2" t="s">
        <v>109</v>
      </c>
      <c r="AD1468" s="2" t="s">
        <v>3070</v>
      </c>
      <c r="AE1468" s="2" t="s">
        <v>3070</v>
      </c>
      <c r="AF1468" s="2" t="s">
        <v>3070</v>
      </c>
      <c r="AG1468" s="2" t="s">
        <v>3070</v>
      </c>
    </row>
    <row r="1469" spans="1:33" s="2" customFormat="1" x14ac:dyDescent="0.25">
      <c r="A1469" s="2">
        <v>338690</v>
      </c>
      <c r="B1469" s="2" t="s">
        <v>2738</v>
      </c>
      <c r="C1469" s="2" t="s">
        <v>318</v>
      </c>
      <c r="D1469" s="2" t="s">
        <v>399</v>
      </c>
      <c r="E1469" s="2" t="s">
        <v>77</v>
      </c>
      <c r="F1469" s="2">
        <v>31922</v>
      </c>
      <c r="G1469" s="2" t="s">
        <v>1090</v>
      </c>
      <c r="H1469" s="2" t="s">
        <v>17</v>
      </c>
      <c r="I1469" s="2" t="s">
        <v>109</v>
      </c>
      <c r="J1469" s="2" t="s">
        <v>1044</v>
      </c>
      <c r="L1469" s="2" t="s">
        <v>31</v>
      </c>
      <c r="AE1469" s="2" t="s">
        <v>3070</v>
      </c>
      <c r="AF1469" s="2" t="s">
        <v>3070</v>
      </c>
      <c r="AG1469" s="2" t="s">
        <v>3070</v>
      </c>
    </row>
    <row r="1470" spans="1:33" s="2" customFormat="1" x14ac:dyDescent="0.25">
      <c r="A1470" s="2">
        <v>338691</v>
      </c>
      <c r="B1470" s="2" t="s">
        <v>1047</v>
      </c>
      <c r="C1470" s="2" t="s">
        <v>230</v>
      </c>
      <c r="D1470" s="2" t="s">
        <v>530</v>
      </c>
      <c r="E1470" s="2" t="s">
        <v>77</v>
      </c>
      <c r="F1470" s="2">
        <v>30225</v>
      </c>
      <c r="G1470" s="2" t="s">
        <v>780</v>
      </c>
      <c r="H1470" s="2" t="s">
        <v>17</v>
      </c>
      <c r="I1470" s="2" t="s">
        <v>109</v>
      </c>
      <c r="AC1470" s="2" t="s">
        <v>3070</v>
      </c>
      <c r="AD1470" s="2" t="s">
        <v>3070</v>
      </c>
      <c r="AE1470" s="2" t="s">
        <v>3070</v>
      </c>
      <c r="AF1470" s="2" t="s">
        <v>3070</v>
      </c>
      <c r="AG1470" s="2" t="s">
        <v>3070</v>
      </c>
    </row>
    <row r="1471" spans="1:33" s="2" customFormat="1" x14ac:dyDescent="0.25">
      <c r="A1471" s="2">
        <v>338692</v>
      </c>
      <c r="B1471" s="2" t="s">
        <v>2967</v>
      </c>
      <c r="C1471" s="2" t="s">
        <v>736</v>
      </c>
      <c r="D1471" s="2" t="s">
        <v>316</v>
      </c>
      <c r="E1471" s="2" t="s">
        <v>77</v>
      </c>
      <c r="F1471" s="2">
        <v>33943</v>
      </c>
      <c r="G1471" s="2" t="s">
        <v>353</v>
      </c>
      <c r="H1471" s="2" t="s">
        <v>17</v>
      </c>
      <c r="I1471" s="2" t="s">
        <v>109</v>
      </c>
      <c r="AD1471" s="2" t="s">
        <v>3070</v>
      </c>
      <c r="AE1471" s="2" t="s">
        <v>3070</v>
      </c>
      <c r="AF1471" s="2" t="s">
        <v>3070</v>
      </c>
      <c r="AG1471" s="2" t="s">
        <v>3070</v>
      </c>
    </row>
    <row r="1472" spans="1:33" s="2" customFormat="1" x14ac:dyDescent="0.25">
      <c r="A1472" s="2">
        <v>338694</v>
      </c>
      <c r="B1472" s="2" t="s">
        <v>2548</v>
      </c>
      <c r="C1472" s="2" t="s">
        <v>308</v>
      </c>
      <c r="D1472" s="2" t="s">
        <v>1053</v>
      </c>
      <c r="E1472" s="2" t="s">
        <v>77</v>
      </c>
      <c r="F1472" s="2">
        <v>35513</v>
      </c>
      <c r="G1472" s="2" t="s">
        <v>601</v>
      </c>
      <c r="H1472" s="2" t="s">
        <v>17</v>
      </c>
      <c r="I1472" s="2" t="s">
        <v>109</v>
      </c>
      <c r="AC1472" s="2" t="s">
        <v>3070</v>
      </c>
      <c r="AD1472" s="2" t="s">
        <v>3070</v>
      </c>
      <c r="AE1472" s="2" t="s">
        <v>3070</v>
      </c>
      <c r="AF1472" s="2" t="s">
        <v>3070</v>
      </c>
      <c r="AG1472" s="2" t="s">
        <v>3070</v>
      </c>
    </row>
    <row r="1473" spans="1:33" s="2" customFormat="1" x14ac:dyDescent="0.25">
      <c r="A1473" s="2">
        <v>338698</v>
      </c>
      <c r="B1473" s="2" t="s">
        <v>2716</v>
      </c>
      <c r="C1473" s="2" t="s">
        <v>2717</v>
      </c>
      <c r="D1473" s="2" t="s">
        <v>1393</v>
      </c>
      <c r="E1473" s="2" t="s">
        <v>77</v>
      </c>
      <c r="F1473" s="2">
        <v>36161</v>
      </c>
      <c r="G1473" s="2" t="s">
        <v>2718</v>
      </c>
      <c r="H1473" s="2" t="s">
        <v>17</v>
      </c>
      <c r="I1473" s="2" t="s">
        <v>109</v>
      </c>
      <c r="AC1473" s="2" t="s">
        <v>3070</v>
      </c>
      <c r="AD1473" s="2" t="s">
        <v>3070</v>
      </c>
      <c r="AE1473" s="2" t="s">
        <v>3070</v>
      </c>
      <c r="AF1473" s="2" t="s">
        <v>3070</v>
      </c>
      <c r="AG1473" s="2" t="s">
        <v>3070</v>
      </c>
    </row>
    <row r="1474" spans="1:33" s="2" customFormat="1" x14ac:dyDescent="0.25">
      <c r="A1474" s="2">
        <v>338701</v>
      </c>
      <c r="B1474" s="2" t="s">
        <v>2925</v>
      </c>
      <c r="C1474" s="2" t="s">
        <v>230</v>
      </c>
      <c r="D1474" s="2" t="s">
        <v>790</v>
      </c>
      <c r="E1474" s="2" t="s">
        <v>77</v>
      </c>
      <c r="F1474" s="2">
        <v>34700</v>
      </c>
      <c r="G1474" s="2" t="s">
        <v>19</v>
      </c>
      <c r="H1474" s="2" t="s">
        <v>17</v>
      </c>
      <c r="I1474" s="2" t="s">
        <v>109</v>
      </c>
      <c r="AG1474" s="2" t="s">
        <v>3070</v>
      </c>
    </row>
    <row r="1475" spans="1:33" s="2" customFormat="1" x14ac:dyDescent="0.25">
      <c r="A1475" s="2">
        <v>338706</v>
      </c>
      <c r="B1475" s="2" t="s">
        <v>2564</v>
      </c>
      <c r="C1475" s="2" t="s">
        <v>426</v>
      </c>
      <c r="D1475" s="2" t="s">
        <v>269</v>
      </c>
      <c r="E1475" s="2" t="s">
        <v>77</v>
      </c>
      <c r="F1475" s="2">
        <v>30958</v>
      </c>
      <c r="G1475" s="2" t="s">
        <v>19</v>
      </c>
      <c r="H1475" s="2" t="s">
        <v>17</v>
      </c>
      <c r="I1475" s="2" t="s">
        <v>109</v>
      </c>
      <c r="AD1475" s="2" t="s">
        <v>3070</v>
      </c>
      <c r="AE1475" s="2" t="s">
        <v>3070</v>
      </c>
      <c r="AF1475" s="2" t="s">
        <v>3070</v>
      </c>
      <c r="AG1475" s="2" t="s">
        <v>3070</v>
      </c>
    </row>
    <row r="1476" spans="1:33" s="2" customFormat="1" x14ac:dyDescent="0.25">
      <c r="A1476" s="2">
        <v>338707</v>
      </c>
      <c r="B1476" s="2" t="s">
        <v>2896</v>
      </c>
      <c r="C1476" s="2" t="s">
        <v>250</v>
      </c>
      <c r="D1476" s="2" t="s">
        <v>784</v>
      </c>
      <c r="E1476" s="2" t="s">
        <v>78</v>
      </c>
      <c r="F1476" s="2">
        <v>32979</v>
      </c>
      <c r="G1476" s="2" t="s">
        <v>1103</v>
      </c>
      <c r="H1476" s="2" t="s">
        <v>17</v>
      </c>
      <c r="I1476" s="2" t="s">
        <v>109</v>
      </c>
      <c r="AD1476" s="2" t="s">
        <v>3070</v>
      </c>
      <c r="AE1476" s="2" t="s">
        <v>3070</v>
      </c>
      <c r="AF1476" s="2" t="s">
        <v>3070</v>
      </c>
      <c r="AG1476" s="2" t="s">
        <v>3070</v>
      </c>
    </row>
    <row r="1477" spans="1:33" s="2" customFormat="1" x14ac:dyDescent="0.25">
      <c r="A1477" s="2">
        <v>338710</v>
      </c>
      <c r="B1477" s="2" t="s">
        <v>2610</v>
      </c>
      <c r="C1477" s="2" t="s">
        <v>504</v>
      </c>
      <c r="D1477" s="2" t="s">
        <v>880</v>
      </c>
      <c r="E1477" s="2" t="s">
        <v>77</v>
      </c>
      <c r="F1477" s="2">
        <v>35996</v>
      </c>
      <c r="G1477" s="2" t="s">
        <v>38</v>
      </c>
      <c r="H1477" s="2" t="s">
        <v>17</v>
      </c>
      <c r="I1477" s="2" t="s">
        <v>109</v>
      </c>
      <c r="AC1477" s="2" t="s">
        <v>3070</v>
      </c>
      <c r="AD1477" s="2" t="s">
        <v>3070</v>
      </c>
      <c r="AE1477" s="2" t="s">
        <v>3070</v>
      </c>
      <c r="AF1477" s="2" t="s">
        <v>3070</v>
      </c>
      <c r="AG1477" s="2" t="s">
        <v>3070</v>
      </c>
    </row>
    <row r="1478" spans="1:33" s="2" customFormat="1" x14ac:dyDescent="0.25">
      <c r="A1478" s="2">
        <v>338713</v>
      </c>
      <c r="B1478" s="2" t="s">
        <v>2719</v>
      </c>
      <c r="C1478" s="2" t="s">
        <v>232</v>
      </c>
      <c r="D1478" s="2" t="s">
        <v>1545</v>
      </c>
      <c r="E1478" s="2" t="s">
        <v>77</v>
      </c>
      <c r="F1478" s="2">
        <v>31676</v>
      </c>
      <c r="G1478" s="2" t="s">
        <v>2720</v>
      </c>
      <c r="H1478" s="2" t="s">
        <v>17</v>
      </c>
      <c r="I1478" s="2" t="s">
        <v>109</v>
      </c>
      <c r="AC1478" s="2" t="s">
        <v>3070</v>
      </c>
      <c r="AD1478" s="2" t="s">
        <v>3070</v>
      </c>
      <c r="AE1478" s="2" t="s">
        <v>3070</v>
      </c>
      <c r="AF1478" s="2" t="s">
        <v>3070</v>
      </c>
      <c r="AG1478" s="2" t="s">
        <v>3070</v>
      </c>
    </row>
    <row r="1479" spans="1:33" s="2" customFormat="1" x14ac:dyDescent="0.25">
      <c r="A1479" s="2">
        <v>338715</v>
      </c>
      <c r="B1479" s="2" t="s">
        <v>3008</v>
      </c>
      <c r="C1479" s="2" t="s">
        <v>1878</v>
      </c>
      <c r="D1479" s="2" t="s">
        <v>305</v>
      </c>
      <c r="E1479" s="2" t="s">
        <v>77</v>
      </c>
      <c r="F1479" s="2">
        <v>36836</v>
      </c>
      <c r="G1479" s="2" t="s">
        <v>212</v>
      </c>
      <c r="H1479" s="2" t="s">
        <v>17</v>
      </c>
      <c r="I1479" s="2" t="s">
        <v>109</v>
      </c>
      <c r="AD1479" s="2" t="s">
        <v>3070</v>
      </c>
      <c r="AE1479" s="2" t="s">
        <v>3070</v>
      </c>
      <c r="AF1479" s="2" t="s">
        <v>3070</v>
      </c>
      <c r="AG1479" s="2" t="s">
        <v>3070</v>
      </c>
    </row>
    <row r="1480" spans="1:33" s="2" customFormat="1" x14ac:dyDescent="0.25">
      <c r="A1480" s="2">
        <v>338718</v>
      </c>
      <c r="B1480" s="2" t="s">
        <v>2898</v>
      </c>
      <c r="C1480" s="2" t="s">
        <v>213</v>
      </c>
      <c r="D1480" s="2" t="s">
        <v>673</v>
      </c>
      <c r="E1480" s="2" t="s">
        <v>77</v>
      </c>
      <c r="F1480" s="2">
        <v>32144</v>
      </c>
      <c r="G1480" s="2" t="s">
        <v>225</v>
      </c>
      <c r="H1480" s="2" t="s">
        <v>17</v>
      </c>
      <c r="I1480" s="2" t="s">
        <v>109</v>
      </c>
      <c r="J1480" s="2" t="s">
        <v>1044</v>
      </c>
      <c r="L1480" s="2" t="s">
        <v>28</v>
      </c>
      <c r="AF1480" s="2" t="s">
        <v>3070</v>
      </c>
      <c r="AG1480" s="2" t="s">
        <v>3070</v>
      </c>
    </row>
    <row r="1481" spans="1:33" s="2" customFormat="1" x14ac:dyDescent="0.25">
      <c r="A1481" s="2">
        <v>338721</v>
      </c>
      <c r="B1481" s="2" t="s">
        <v>2542</v>
      </c>
      <c r="C1481" s="2" t="s">
        <v>325</v>
      </c>
      <c r="D1481" s="2" t="s">
        <v>1802</v>
      </c>
      <c r="E1481" s="2" t="s">
        <v>78</v>
      </c>
      <c r="F1481" s="2">
        <v>31784</v>
      </c>
      <c r="G1481" s="2" t="s">
        <v>702</v>
      </c>
      <c r="H1481" s="2" t="s">
        <v>17</v>
      </c>
      <c r="I1481" s="2" t="s">
        <v>109</v>
      </c>
      <c r="J1481" s="2" t="s">
        <v>1044</v>
      </c>
      <c r="L1481" s="2" t="s">
        <v>48</v>
      </c>
      <c r="AE1481" s="2" t="s">
        <v>3070</v>
      </c>
      <c r="AF1481" s="2" t="s">
        <v>3070</v>
      </c>
      <c r="AG1481" s="2" t="s">
        <v>3070</v>
      </c>
    </row>
    <row r="1482" spans="1:33" s="2" customFormat="1" x14ac:dyDescent="0.25">
      <c r="A1482" s="2">
        <v>338723</v>
      </c>
      <c r="B1482" s="2" t="s">
        <v>2988</v>
      </c>
      <c r="C1482" s="2" t="s">
        <v>261</v>
      </c>
      <c r="D1482" s="2" t="s">
        <v>488</v>
      </c>
      <c r="E1482" s="2" t="s">
        <v>78</v>
      </c>
      <c r="F1482" s="2">
        <v>34479</v>
      </c>
      <c r="G1482" s="2" t="s">
        <v>686</v>
      </c>
      <c r="H1482" s="2" t="s">
        <v>17</v>
      </c>
      <c r="I1482" s="2" t="s">
        <v>109</v>
      </c>
      <c r="AD1482" s="2" t="s">
        <v>3070</v>
      </c>
      <c r="AE1482" s="2" t="s">
        <v>3070</v>
      </c>
      <c r="AF1482" s="2" t="s">
        <v>3070</v>
      </c>
      <c r="AG1482" s="2" t="s">
        <v>3070</v>
      </c>
    </row>
    <row r="1483" spans="1:33" s="2" customFormat="1" x14ac:dyDescent="0.25">
      <c r="A1483" s="2">
        <v>338728</v>
      </c>
      <c r="B1483" s="2" t="s">
        <v>2665</v>
      </c>
      <c r="C1483" s="2" t="s">
        <v>524</v>
      </c>
      <c r="D1483" s="2" t="s">
        <v>218</v>
      </c>
      <c r="E1483" s="2" t="s">
        <v>77</v>
      </c>
      <c r="F1483" s="2">
        <v>31300</v>
      </c>
      <c r="G1483" s="2" t="s">
        <v>19</v>
      </c>
      <c r="H1483" s="2" t="s">
        <v>17</v>
      </c>
      <c r="I1483" s="2" t="s">
        <v>109</v>
      </c>
      <c r="AC1483" s="2" t="s">
        <v>3070</v>
      </c>
      <c r="AD1483" s="2" t="s">
        <v>3070</v>
      </c>
      <c r="AE1483" s="2" t="s">
        <v>3070</v>
      </c>
      <c r="AF1483" s="2" t="s">
        <v>3070</v>
      </c>
      <c r="AG1483" s="2" t="s">
        <v>3070</v>
      </c>
    </row>
    <row r="1484" spans="1:33" s="2" customFormat="1" x14ac:dyDescent="0.25">
      <c r="A1484" s="2">
        <v>338730</v>
      </c>
      <c r="B1484" s="2" t="s">
        <v>2721</v>
      </c>
      <c r="C1484" s="2" t="s">
        <v>246</v>
      </c>
      <c r="D1484" s="2" t="s">
        <v>372</v>
      </c>
      <c r="E1484" s="2" t="s">
        <v>78</v>
      </c>
      <c r="F1484" s="2">
        <v>35634</v>
      </c>
      <c r="G1484" s="2" t="s">
        <v>48</v>
      </c>
      <c r="H1484" s="2" t="s">
        <v>17</v>
      </c>
      <c r="I1484" s="2" t="s">
        <v>109</v>
      </c>
      <c r="AC1484" s="2" t="s">
        <v>3070</v>
      </c>
      <c r="AD1484" s="2" t="s">
        <v>3070</v>
      </c>
      <c r="AE1484" s="2" t="s">
        <v>3070</v>
      </c>
      <c r="AF1484" s="2" t="s">
        <v>3070</v>
      </c>
      <c r="AG1484" s="2" t="s">
        <v>3070</v>
      </c>
    </row>
    <row r="1485" spans="1:33" s="2" customFormat="1" x14ac:dyDescent="0.25">
      <c r="A1485" s="2">
        <v>338738</v>
      </c>
      <c r="B1485" s="2" t="s">
        <v>2691</v>
      </c>
      <c r="C1485" s="2" t="s">
        <v>333</v>
      </c>
      <c r="D1485" s="2" t="s">
        <v>2692</v>
      </c>
      <c r="E1485" s="2" t="s">
        <v>78</v>
      </c>
      <c r="F1485" s="2">
        <v>31700</v>
      </c>
      <c r="G1485" s="2" t="s">
        <v>2693</v>
      </c>
      <c r="H1485" s="2" t="s">
        <v>17</v>
      </c>
      <c r="I1485" s="2" t="s">
        <v>109</v>
      </c>
      <c r="AC1485" s="2" t="s">
        <v>3070</v>
      </c>
      <c r="AD1485" s="2" t="s">
        <v>3070</v>
      </c>
      <c r="AE1485" s="2" t="s">
        <v>3070</v>
      </c>
      <c r="AF1485" s="2" t="s">
        <v>3070</v>
      </c>
      <c r="AG1485" s="2" t="s">
        <v>3070</v>
      </c>
    </row>
    <row r="1486" spans="1:33" s="2" customFormat="1" x14ac:dyDescent="0.25">
      <c r="A1486" s="2">
        <v>338739</v>
      </c>
      <c r="B1486" s="2" t="s">
        <v>2722</v>
      </c>
      <c r="C1486" s="2" t="s">
        <v>230</v>
      </c>
      <c r="D1486" s="2" t="s">
        <v>445</v>
      </c>
      <c r="E1486" s="2" t="s">
        <v>77</v>
      </c>
      <c r="F1486" s="2">
        <v>37096</v>
      </c>
      <c r="G1486" s="2" t="s">
        <v>540</v>
      </c>
      <c r="H1486" s="2" t="s">
        <v>17</v>
      </c>
      <c r="I1486" s="2" t="s">
        <v>109</v>
      </c>
      <c r="AC1486" s="2" t="s">
        <v>3070</v>
      </c>
      <c r="AD1486" s="2" t="s">
        <v>3070</v>
      </c>
      <c r="AE1486" s="2" t="s">
        <v>3070</v>
      </c>
      <c r="AF1486" s="2" t="s">
        <v>3070</v>
      </c>
      <c r="AG1486" s="2" t="s">
        <v>3070</v>
      </c>
    </row>
    <row r="1487" spans="1:33" s="2" customFormat="1" x14ac:dyDescent="0.25">
      <c r="A1487" s="2">
        <v>338740</v>
      </c>
      <c r="B1487" s="2" t="s">
        <v>3044</v>
      </c>
      <c r="C1487" s="2" t="s">
        <v>1988</v>
      </c>
      <c r="D1487" s="2" t="s">
        <v>466</v>
      </c>
      <c r="E1487" s="2" t="s">
        <v>77</v>
      </c>
      <c r="F1487" s="2">
        <v>37073</v>
      </c>
      <c r="G1487" s="2" t="s">
        <v>59</v>
      </c>
      <c r="H1487" s="2" t="s">
        <v>17</v>
      </c>
      <c r="I1487" s="2" t="s">
        <v>109</v>
      </c>
      <c r="AD1487" s="2" t="s">
        <v>3070</v>
      </c>
      <c r="AE1487" s="2" t="s">
        <v>3070</v>
      </c>
      <c r="AF1487" s="2" t="s">
        <v>3070</v>
      </c>
      <c r="AG1487" s="2" t="s">
        <v>3070</v>
      </c>
    </row>
    <row r="1488" spans="1:33" s="2" customFormat="1" x14ac:dyDescent="0.25">
      <c r="A1488" s="2">
        <v>338743</v>
      </c>
      <c r="B1488" s="2" t="s">
        <v>2624</v>
      </c>
      <c r="C1488" s="2" t="s">
        <v>230</v>
      </c>
      <c r="D1488" s="2" t="s">
        <v>273</v>
      </c>
      <c r="E1488" s="2" t="s">
        <v>77</v>
      </c>
      <c r="F1488" s="2">
        <v>36540</v>
      </c>
      <c r="G1488" s="2" t="s">
        <v>772</v>
      </c>
      <c r="H1488" s="2" t="s">
        <v>17</v>
      </c>
      <c r="I1488" s="2" t="s">
        <v>109</v>
      </c>
      <c r="AD1488" s="2" t="s">
        <v>3070</v>
      </c>
      <c r="AE1488" s="2" t="s">
        <v>3070</v>
      </c>
      <c r="AF1488" s="2" t="s">
        <v>3070</v>
      </c>
      <c r="AG1488" s="2" t="s">
        <v>3070</v>
      </c>
    </row>
    <row r="1489" spans="1:33" s="2" customFormat="1" x14ac:dyDescent="0.25">
      <c r="A1489" s="2">
        <v>338744</v>
      </c>
      <c r="B1489" s="2" t="s">
        <v>2499</v>
      </c>
      <c r="C1489" s="2" t="s">
        <v>367</v>
      </c>
      <c r="D1489" s="2" t="s">
        <v>732</v>
      </c>
      <c r="E1489" s="2" t="s">
        <v>77</v>
      </c>
      <c r="F1489" s="2">
        <v>35521</v>
      </c>
      <c r="G1489" s="2" t="s">
        <v>19</v>
      </c>
      <c r="H1489" s="2" t="s">
        <v>17</v>
      </c>
      <c r="I1489" s="2" t="s">
        <v>109</v>
      </c>
      <c r="AC1489" s="2" t="s">
        <v>3070</v>
      </c>
      <c r="AD1489" s="2" t="s">
        <v>3070</v>
      </c>
      <c r="AE1489" s="2" t="s">
        <v>3070</v>
      </c>
      <c r="AF1489" s="2" t="s">
        <v>3070</v>
      </c>
      <c r="AG1489" s="2" t="s">
        <v>3070</v>
      </c>
    </row>
    <row r="1490" spans="1:33" s="2" customFormat="1" x14ac:dyDescent="0.25">
      <c r="A1490" s="2">
        <v>338746</v>
      </c>
      <c r="B1490" s="2" t="s">
        <v>2670</v>
      </c>
      <c r="C1490" s="2" t="s">
        <v>276</v>
      </c>
      <c r="D1490" s="2" t="s">
        <v>687</v>
      </c>
      <c r="E1490" s="2" t="s">
        <v>77</v>
      </c>
      <c r="F1490" s="2">
        <v>33440</v>
      </c>
      <c r="G1490" s="2" t="s">
        <v>212</v>
      </c>
      <c r="H1490" s="2" t="s">
        <v>17</v>
      </c>
      <c r="I1490" s="2" t="s">
        <v>109</v>
      </c>
      <c r="AC1490" s="2" t="s">
        <v>3070</v>
      </c>
      <c r="AD1490" s="2" t="s">
        <v>3070</v>
      </c>
      <c r="AE1490" s="2" t="s">
        <v>3070</v>
      </c>
      <c r="AF1490" s="2" t="s">
        <v>3070</v>
      </c>
      <c r="AG1490" s="2" t="s">
        <v>3070</v>
      </c>
    </row>
    <row r="1491" spans="1:33" s="2" customFormat="1" x14ac:dyDescent="0.25">
      <c r="A1491" s="2">
        <v>338750</v>
      </c>
      <c r="B1491" s="2" t="s">
        <v>2879</v>
      </c>
      <c r="C1491" s="2" t="s">
        <v>781</v>
      </c>
      <c r="D1491" s="2" t="s">
        <v>2880</v>
      </c>
      <c r="E1491" s="2" t="s">
        <v>77</v>
      </c>
      <c r="F1491" s="2">
        <v>27852</v>
      </c>
      <c r="G1491" s="2" t="s">
        <v>19</v>
      </c>
      <c r="H1491" s="2" t="s">
        <v>17</v>
      </c>
      <c r="I1491" s="2" t="s">
        <v>109</v>
      </c>
      <c r="AD1491" s="2" t="s">
        <v>3070</v>
      </c>
      <c r="AE1491" s="2" t="s">
        <v>3070</v>
      </c>
      <c r="AF1491" s="2" t="s">
        <v>3070</v>
      </c>
      <c r="AG1491" s="2" t="s">
        <v>3070</v>
      </c>
    </row>
    <row r="1492" spans="1:33" s="2" customFormat="1" x14ac:dyDescent="0.25">
      <c r="A1492" s="2">
        <v>338751</v>
      </c>
      <c r="B1492" s="2" t="s">
        <v>1059</v>
      </c>
      <c r="C1492" s="2" t="s">
        <v>325</v>
      </c>
      <c r="D1492" s="2" t="s">
        <v>290</v>
      </c>
      <c r="E1492" s="2" t="s">
        <v>77</v>
      </c>
      <c r="F1492" s="2">
        <v>36892</v>
      </c>
      <c r="G1492" s="2" t="s">
        <v>1542</v>
      </c>
      <c r="H1492" s="2" t="s">
        <v>17</v>
      </c>
      <c r="I1492" s="2" t="s">
        <v>109</v>
      </c>
      <c r="AD1492" s="2" t="s">
        <v>3070</v>
      </c>
      <c r="AE1492" s="2" t="s">
        <v>3070</v>
      </c>
      <c r="AF1492" s="2" t="s">
        <v>3070</v>
      </c>
      <c r="AG1492" s="2" t="s">
        <v>3070</v>
      </c>
    </row>
    <row r="1493" spans="1:33" s="2" customFormat="1" x14ac:dyDescent="0.25">
      <c r="A1493" s="2">
        <v>338752</v>
      </c>
      <c r="B1493" s="2" t="s">
        <v>936</v>
      </c>
      <c r="C1493" s="2" t="s">
        <v>246</v>
      </c>
      <c r="D1493" s="2" t="s">
        <v>692</v>
      </c>
      <c r="E1493" s="2" t="s">
        <v>77</v>
      </c>
      <c r="F1493" s="2">
        <v>35598</v>
      </c>
      <c r="G1493" s="2" t="s">
        <v>31</v>
      </c>
      <c r="H1493" s="2" t="s">
        <v>17</v>
      </c>
      <c r="I1493" s="2" t="s">
        <v>109</v>
      </c>
      <c r="AD1493" s="2" t="s">
        <v>3070</v>
      </c>
      <c r="AE1493" s="2" t="s">
        <v>3070</v>
      </c>
      <c r="AF1493" s="2" t="s">
        <v>3070</v>
      </c>
      <c r="AG1493" s="2" t="s">
        <v>3070</v>
      </c>
    </row>
    <row r="1494" spans="1:33" s="2" customFormat="1" x14ac:dyDescent="0.25">
      <c r="A1494" s="2">
        <v>338760</v>
      </c>
      <c r="B1494" s="2" t="s">
        <v>2914</v>
      </c>
      <c r="C1494" s="2" t="s">
        <v>500</v>
      </c>
      <c r="D1494" s="2" t="s">
        <v>723</v>
      </c>
      <c r="E1494" s="2" t="s">
        <v>77</v>
      </c>
      <c r="F1494" s="2">
        <v>34012</v>
      </c>
      <c r="G1494" s="2" t="s">
        <v>212</v>
      </c>
      <c r="H1494" s="2" t="s">
        <v>17</v>
      </c>
      <c r="I1494" s="2" t="s">
        <v>109</v>
      </c>
      <c r="J1494" s="2" t="s">
        <v>1044</v>
      </c>
      <c r="L1494" s="2" t="s">
        <v>19</v>
      </c>
      <c r="AE1494" s="2" t="s">
        <v>3070</v>
      </c>
      <c r="AF1494" s="2" t="s">
        <v>3070</v>
      </c>
      <c r="AG1494" s="2" t="s">
        <v>3070</v>
      </c>
    </row>
    <row r="1495" spans="1:33" s="2" customFormat="1" x14ac:dyDescent="0.25">
      <c r="A1495" s="2">
        <v>338762</v>
      </c>
      <c r="B1495" s="2" t="s">
        <v>2723</v>
      </c>
      <c r="C1495" s="2" t="s">
        <v>2424</v>
      </c>
      <c r="D1495" s="2" t="s">
        <v>958</v>
      </c>
      <c r="E1495" s="2" t="s">
        <v>77</v>
      </c>
      <c r="F1495" s="2">
        <v>34598</v>
      </c>
      <c r="G1495" s="2" t="s">
        <v>212</v>
      </c>
      <c r="H1495" s="2" t="s">
        <v>17</v>
      </c>
      <c r="I1495" s="2" t="s">
        <v>109</v>
      </c>
      <c r="AC1495" s="2" t="s">
        <v>3070</v>
      </c>
      <c r="AD1495" s="2" t="s">
        <v>3070</v>
      </c>
      <c r="AE1495" s="2" t="s">
        <v>3070</v>
      </c>
      <c r="AF1495" s="2" t="s">
        <v>3070</v>
      </c>
      <c r="AG1495" s="2" t="s">
        <v>3070</v>
      </c>
    </row>
    <row r="1496" spans="1:33" s="2" customFormat="1" x14ac:dyDescent="0.25">
      <c r="A1496" s="2">
        <v>338763</v>
      </c>
      <c r="B1496" s="2" t="s">
        <v>2557</v>
      </c>
      <c r="C1496" s="2" t="s">
        <v>250</v>
      </c>
      <c r="D1496" s="2" t="s">
        <v>257</v>
      </c>
      <c r="E1496" s="2" t="s">
        <v>77</v>
      </c>
      <c r="F1496" s="2">
        <v>31638</v>
      </c>
      <c r="G1496" s="2" t="s">
        <v>645</v>
      </c>
      <c r="H1496" s="2" t="s">
        <v>17</v>
      </c>
      <c r="I1496" s="2" t="s">
        <v>109</v>
      </c>
      <c r="AC1496" s="2" t="s">
        <v>3070</v>
      </c>
      <c r="AD1496" s="2" t="s">
        <v>3070</v>
      </c>
      <c r="AE1496" s="2" t="s">
        <v>3070</v>
      </c>
      <c r="AF1496" s="2" t="s">
        <v>3070</v>
      </c>
      <c r="AG1496" s="2" t="s">
        <v>3070</v>
      </c>
    </row>
    <row r="1497" spans="1:33" s="2" customFormat="1" x14ac:dyDescent="0.25">
      <c r="A1497" s="2">
        <v>338765</v>
      </c>
      <c r="B1497" s="2" t="s">
        <v>2724</v>
      </c>
      <c r="C1497" s="2" t="s">
        <v>612</v>
      </c>
      <c r="D1497" s="2" t="s">
        <v>257</v>
      </c>
      <c r="E1497" s="2" t="s">
        <v>77</v>
      </c>
      <c r="F1497" s="2">
        <v>35091</v>
      </c>
      <c r="G1497" s="2" t="s">
        <v>2725</v>
      </c>
      <c r="H1497" s="2" t="s">
        <v>17</v>
      </c>
      <c r="I1497" s="2" t="s">
        <v>109</v>
      </c>
      <c r="AC1497" s="2" t="s">
        <v>3070</v>
      </c>
      <c r="AD1497" s="2" t="s">
        <v>3070</v>
      </c>
      <c r="AE1497" s="2" t="s">
        <v>3070</v>
      </c>
      <c r="AF1497" s="2" t="s">
        <v>3070</v>
      </c>
      <c r="AG1497" s="2" t="s">
        <v>3070</v>
      </c>
    </row>
    <row r="1498" spans="1:33" s="2" customFormat="1" x14ac:dyDescent="0.25">
      <c r="A1498" s="2">
        <v>338766</v>
      </c>
      <c r="B1498" s="2" t="s">
        <v>2965</v>
      </c>
      <c r="C1498" s="2" t="s">
        <v>230</v>
      </c>
      <c r="D1498" s="2" t="s">
        <v>778</v>
      </c>
      <c r="E1498" s="2" t="s">
        <v>77</v>
      </c>
      <c r="F1498" s="2">
        <v>33863</v>
      </c>
      <c r="G1498" s="2" t="s">
        <v>19</v>
      </c>
      <c r="H1498" s="2" t="s">
        <v>17</v>
      </c>
      <c r="I1498" s="2" t="s">
        <v>109</v>
      </c>
      <c r="J1498" s="2" t="s">
        <v>1044</v>
      </c>
      <c r="L1498" s="2" t="s">
        <v>74</v>
      </c>
      <c r="AE1498" s="2" t="s">
        <v>3070</v>
      </c>
      <c r="AF1498" s="2" t="s">
        <v>3070</v>
      </c>
      <c r="AG1498" s="2" t="s">
        <v>3070</v>
      </c>
    </row>
    <row r="1499" spans="1:33" s="2" customFormat="1" x14ac:dyDescent="0.25">
      <c r="A1499" s="2">
        <v>338768</v>
      </c>
      <c r="B1499" s="2" t="s">
        <v>2726</v>
      </c>
      <c r="C1499" s="2" t="s">
        <v>345</v>
      </c>
      <c r="D1499" s="2" t="s">
        <v>2727</v>
      </c>
      <c r="E1499" s="2" t="s">
        <v>77</v>
      </c>
      <c r="F1499" s="2">
        <v>35876</v>
      </c>
      <c r="G1499" s="2" t="s">
        <v>2728</v>
      </c>
      <c r="H1499" s="2" t="s">
        <v>17</v>
      </c>
      <c r="I1499" s="2" t="s">
        <v>109</v>
      </c>
      <c r="AC1499" s="2" t="s">
        <v>3070</v>
      </c>
      <c r="AD1499" s="2" t="s">
        <v>3070</v>
      </c>
      <c r="AE1499" s="2" t="s">
        <v>3070</v>
      </c>
      <c r="AF1499" s="2" t="s">
        <v>3070</v>
      </c>
      <c r="AG1499" s="2" t="s">
        <v>3070</v>
      </c>
    </row>
    <row r="1500" spans="1:33" s="2" customFormat="1" x14ac:dyDescent="0.25">
      <c r="A1500" s="2">
        <v>338769</v>
      </c>
      <c r="B1500" s="2" t="s">
        <v>2729</v>
      </c>
      <c r="C1500" s="2" t="s">
        <v>246</v>
      </c>
      <c r="D1500" s="2" t="s">
        <v>229</v>
      </c>
      <c r="E1500" s="2" t="s">
        <v>77</v>
      </c>
      <c r="F1500" s="2">
        <v>35882</v>
      </c>
      <c r="G1500" s="2" t="s">
        <v>2095</v>
      </c>
      <c r="H1500" s="2" t="s">
        <v>17</v>
      </c>
      <c r="I1500" s="2" t="s">
        <v>109</v>
      </c>
      <c r="AC1500" s="2" t="s">
        <v>3070</v>
      </c>
      <c r="AD1500" s="2" t="s">
        <v>3070</v>
      </c>
      <c r="AE1500" s="2" t="s">
        <v>3070</v>
      </c>
      <c r="AF1500" s="2" t="s">
        <v>3070</v>
      </c>
      <c r="AG1500" s="2" t="s">
        <v>3070</v>
      </c>
    </row>
    <row r="1501" spans="1:33" s="2" customFormat="1" x14ac:dyDescent="0.25">
      <c r="A1501" s="2">
        <v>338773</v>
      </c>
      <c r="B1501" s="2" t="s">
        <v>2817</v>
      </c>
      <c r="C1501" s="2" t="s">
        <v>250</v>
      </c>
      <c r="D1501" s="2" t="s">
        <v>687</v>
      </c>
      <c r="E1501" s="2" t="s">
        <v>78</v>
      </c>
      <c r="F1501" s="2">
        <v>35475</v>
      </c>
      <c r="G1501" s="2" t="s">
        <v>2818</v>
      </c>
      <c r="H1501" s="2" t="s">
        <v>17</v>
      </c>
      <c r="I1501" s="2" t="s">
        <v>109</v>
      </c>
      <c r="AC1501" s="2" t="s">
        <v>3070</v>
      </c>
      <c r="AD1501" s="2" t="s">
        <v>3070</v>
      </c>
      <c r="AE1501" s="2" t="s">
        <v>3070</v>
      </c>
      <c r="AF1501" s="2" t="s">
        <v>3070</v>
      </c>
      <c r="AG1501" s="2" t="s">
        <v>3070</v>
      </c>
    </row>
    <row r="1502" spans="1:33" s="2" customFormat="1" x14ac:dyDescent="0.25">
      <c r="A1502" s="2">
        <v>338775</v>
      </c>
      <c r="B1502" s="2" t="s">
        <v>2682</v>
      </c>
      <c r="C1502" s="2" t="s">
        <v>268</v>
      </c>
      <c r="D1502" s="2" t="s">
        <v>466</v>
      </c>
      <c r="E1502" s="2" t="s">
        <v>78</v>
      </c>
      <c r="F1502" s="2">
        <v>32262</v>
      </c>
      <c r="G1502" s="2" t="s">
        <v>19</v>
      </c>
      <c r="H1502" s="2" t="s">
        <v>17</v>
      </c>
      <c r="I1502" s="2" t="s">
        <v>109</v>
      </c>
      <c r="AC1502" s="2" t="s">
        <v>3070</v>
      </c>
      <c r="AD1502" s="2" t="s">
        <v>3070</v>
      </c>
      <c r="AE1502" s="2" t="s">
        <v>3070</v>
      </c>
      <c r="AF1502" s="2" t="s">
        <v>3070</v>
      </c>
      <c r="AG1502" s="2" t="s">
        <v>3070</v>
      </c>
    </row>
    <row r="1503" spans="1:33" s="2" customFormat="1" x14ac:dyDescent="0.25">
      <c r="A1503" s="2">
        <v>338776</v>
      </c>
      <c r="B1503" s="2" t="s">
        <v>2730</v>
      </c>
      <c r="C1503" s="2" t="s">
        <v>896</v>
      </c>
      <c r="D1503" s="2" t="s">
        <v>303</v>
      </c>
      <c r="E1503" s="2" t="s">
        <v>78</v>
      </c>
      <c r="F1503" s="2">
        <v>32886</v>
      </c>
      <c r="G1503" s="2" t="s">
        <v>338</v>
      </c>
      <c r="H1503" s="2" t="s">
        <v>17</v>
      </c>
      <c r="I1503" s="2" t="s">
        <v>109</v>
      </c>
      <c r="AC1503" s="2" t="s">
        <v>3070</v>
      </c>
      <c r="AD1503" s="2" t="s">
        <v>3070</v>
      </c>
      <c r="AE1503" s="2" t="s">
        <v>3070</v>
      </c>
      <c r="AF1503" s="2" t="s">
        <v>3070</v>
      </c>
      <c r="AG1503" s="2" t="s">
        <v>3070</v>
      </c>
    </row>
    <row r="1504" spans="1:33" s="2" customFormat="1" x14ac:dyDescent="0.25">
      <c r="A1504" s="2">
        <v>338777</v>
      </c>
      <c r="B1504" s="2" t="s">
        <v>2556</v>
      </c>
      <c r="C1504" s="2" t="s">
        <v>213</v>
      </c>
      <c r="D1504" s="2" t="s">
        <v>773</v>
      </c>
      <c r="E1504" s="2" t="s">
        <v>77</v>
      </c>
      <c r="F1504" s="2">
        <v>36300</v>
      </c>
      <c r="G1504" s="2" t="s">
        <v>901</v>
      </c>
      <c r="H1504" s="2" t="s">
        <v>17</v>
      </c>
      <c r="I1504" s="2" t="s">
        <v>109</v>
      </c>
      <c r="AD1504" s="2" t="s">
        <v>3070</v>
      </c>
      <c r="AE1504" s="2" t="s">
        <v>3070</v>
      </c>
      <c r="AF1504" s="2" t="s">
        <v>3070</v>
      </c>
      <c r="AG1504" s="2" t="s">
        <v>3070</v>
      </c>
    </row>
    <row r="1505" spans="1:33" s="2" customFormat="1" x14ac:dyDescent="0.25">
      <c r="A1505" s="2">
        <v>338778</v>
      </c>
      <c r="B1505" s="2" t="s">
        <v>2836</v>
      </c>
      <c r="C1505" s="2" t="s">
        <v>310</v>
      </c>
      <c r="D1505" s="2" t="s">
        <v>703</v>
      </c>
      <c r="E1505" s="2" t="s">
        <v>77</v>
      </c>
      <c r="F1505" s="2">
        <v>31318</v>
      </c>
      <c r="G1505" s="2" t="s">
        <v>48</v>
      </c>
      <c r="H1505" s="2" t="s">
        <v>17</v>
      </c>
      <c r="I1505" s="2" t="s">
        <v>109</v>
      </c>
      <c r="AC1505" s="2" t="s">
        <v>3070</v>
      </c>
      <c r="AD1505" s="2" t="s">
        <v>3070</v>
      </c>
      <c r="AE1505" s="2" t="s">
        <v>3070</v>
      </c>
      <c r="AF1505" s="2" t="s">
        <v>3070</v>
      </c>
      <c r="AG1505" s="2" t="s">
        <v>3070</v>
      </c>
    </row>
    <row r="1506" spans="1:33" s="2" customFormat="1" x14ac:dyDescent="0.25">
      <c r="A1506" s="2">
        <v>338780</v>
      </c>
      <c r="B1506" s="2" t="s">
        <v>2731</v>
      </c>
      <c r="C1506" s="2" t="s">
        <v>557</v>
      </c>
      <c r="D1506" s="2" t="s">
        <v>1924</v>
      </c>
      <c r="E1506" s="2" t="s">
        <v>78</v>
      </c>
      <c r="F1506" s="2">
        <v>30081</v>
      </c>
      <c r="G1506" s="2" t="s">
        <v>228</v>
      </c>
      <c r="H1506" s="2" t="s">
        <v>17</v>
      </c>
      <c r="I1506" s="2" t="s">
        <v>109</v>
      </c>
      <c r="AC1506" s="2" t="s">
        <v>3070</v>
      </c>
      <c r="AD1506" s="2" t="s">
        <v>3070</v>
      </c>
      <c r="AE1506" s="2" t="s">
        <v>3070</v>
      </c>
      <c r="AF1506" s="2" t="s">
        <v>3070</v>
      </c>
      <c r="AG1506" s="2" t="s">
        <v>3070</v>
      </c>
    </row>
    <row r="1507" spans="1:33" s="2" customFormat="1" x14ac:dyDescent="0.25">
      <c r="A1507" s="2">
        <v>338783</v>
      </c>
      <c r="B1507" s="2" t="s">
        <v>2492</v>
      </c>
      <c r="C1507" s="2" t="s">
        <v>544</v>
      </c>
      <c r="D1507" s="2" t="s">
        <v>2493</v>
      </c>
      <c r="E1507" s="2" t="s">
        <v>78</v>
      </c>
      <c r="F1507" s="2">
        <v>28140</v>
      </c>
      <c r="G1507" s="2" t="s">
        <v>19</v>
      </c>
      <c r="H1507" s="2" t="s">
        <v>17</v>
      </c>
      <c r="I1507" s="2" t="s">
        <v>109</v>
      </c>
      <c r="AC1507" s="2" t="s">
        <v>3070</v>
      </c>
      <c r="AD1507" s="2" t="s">
        <v>3070</v>
      </c>
      <c r="AE1507" s="2" t="s">
        <v>3070</v>
      </c>
      <c r="AF1507" s="2" t="s">
        <v>3070</v>
      </c>
      <c r="AG1507" s="2" t="s">
        <v>3070</v>
      </c>
    </row>
    <row r="1508" spans="1:33" s="2" customFormat="1" x14ac:dyDescent="0.25">
      <c r="A1508" s="2">
        <v>338786</v>
      </c>
      <c r="B1508" s="2" t="s">
        <v>2845</v>
      </c>
      <c r="C1508" s="2" t="s">
        <v>230</v>
      </c>
      <c r="D1508" s="2" t="s">
        <v>2846</v>
      </c>
      <c r="E1508" s="2" t="s">
        <v>77</v>
      </c>
      <c r="F1508" s="2">
        <v>32874</v>
      </c>
      <c r="G1508" s="2" t="s">
        <v>2550</v>
      </c>
      <c r="H1508" s="2" t="s">
        <v>20</v>
      </c>
      <c r="I1508" s="2" t="s">
        <v>109</v>
      </c>
      <c r="J1508" s="2" t="s">
        <v>1044</v>
      </c>
      <c r="L1508" s="2" t="s">
        <v>19</v>
      </c>
      <c r="AG1508" s="2" t="s">
        <v>3070</v>
      </c>
    </row>
    <row r="1509" spans="1:33" s="2" customFormat="1" x14ac:dyDescent="0.25">
      <c r="A1509" s="2">
        <v>338792</v>
      </c>
      <c r="B1509" s="2" t="s">
        <v>2494</v>
      </c>
      <c r="C1509" s="2" t="s">
        <v>230</v>
      </c>
      <c r="D1509" s="2" t="s">
        <v>278</v>
      </c>
      <c r="E1509" s="2" t="s">
        <v>77</v>
      </c>
      <c r="F1509" s="2">
        <v>32235</v>
      </c>
      <c r="G1509" s="2" t="s">
        <v>766</v>
      </c>
      <c r="H1509" s="2" t="s">
        <v>17</v>
      </c>
      <c r="I1509" s="2" t="s">
        <v>109</v>
      </c>
      <c r="AC1509" s="2" t="s">
        <v>3070</v>
      </c>
      <c r="AD1509" s="2" t="s">
        <v>3070</v>
      </c>
      <c r="AE1509" s="2" t="s">
        <v>3070</v>
      </c>
      <c r="AF1509" s="2" t="s">
        <v>3070</v>
      </c>
      <c r="AG1509" s="2" t="s">
        <v>3070</v>
      </c>
    </row>
    <row r="1510" spans="1:33" s="2" customFormat="1" x14ac:dyDescent="0.25">
      <c r="A1510" s="2">
        <v>338796</v>
      </c>
      <c r="B1510" s="2" t="s">
        <v>3021</v>
      </c>
      <c r="C1510" s="2" t="s">
        <v>938</v>
      </c>
      <c r="D1510" s="2" t="s">
        <v>569</v>
      </c>
      <c r="E1510" s="2" t="s">
        <v>77</v>
      </c>
      <c r="F1510" s="2">
        <v>29541</v>
      </c>
      <c r="G1510" s="2" t="s">
        <v>212</v>
      </c>
      <c r="H1510" s="2" t="s">
        <v>17</v>
      </c>
      <c r="I1510" s="2" t="s">
        <v>109</v>
      </c>
      <c r="AC1510" s="2" t="s">
        <v>3070</v>
      </c>
      <c r="AD1510" s="2" t="s">
        <v>3070</v>
      </c>
      <c r="AE1510" s="2" t="s">
        <v>3070</v>
      </c>
      <c r="AF1510" s="2" t="s">
        <v>3070</v>
      </c>
      <c r="AG1510" s="2" t="s">
        <v>3070</v>
      </c>
    </row>
    <row r="1511" spans="1:33" s="2" customFormat="1" x14ac:dyDescent="0.25">
      <c r="A1511" s="2">
        <v>338798</v>
      </c>
      <c r="B1511" s="2" t="s">
        <v>2732</v>
      </c>
      <c r="C1511" s="2" t="s">
        <v>221</v>
      </c>
      <c r="D1511" s="2" t="s">
        <v>240</v>
      </c>
      <c r="E1511" s="2" t="s">
        <v>78</v>
      </c>
      <c r="F1511" s="2">
        <v>34918</v>
      </c>
      <c r="G1511" s="2" t="s">
        <v>19</v>
      </c>
      <c r="H1511" s="2" t="s">
        <v>17</v>
      </c>
      <c r="I1511" s="2" t="s">
        <v>109</v>
      </c>
      <c r="AC1511" s="2" t="s">
        <v>3070</v>
      </c>
      <c r="AD1511" s="2" t="s">
        <v>3070</v>
      </c>
      <c r="AE1511" s="2" t="s">
        <v>3070</v>
      </c>
      <c r="AF1511" s="2" t="s">
        <v>3070</v>
      </c>
      <c r="AG1511" s="2" t="s">
        <v>3070</v>
      </c>
    </row>
    <row r="1512" spans="1:33" s="2" customFormat="1" x14ac:dyDescent="0.25">
      <c r="A1512" s="2">
        <v>338801</v>
      </c>
      <c r="B1512" s="2" t="s">
        <v>2899</v>
      </c>
      <c r="C1512" s="2" t="s">
        <v>481</v>
      </c>
      <c r="D1512" s="2" t="s">
        <v>2900</v>
      </c>
      <c r="E1512" s="2" t="s">
        <v>77</v>
      </c>
      <c r="F1512" s="2">
        <v>36784</v>
      </c>
      <c r="G1512" s="2" t="s">
        <v>62</v>
      </c>
      <c r="H1512" s="2" t="s">
        <v>17</v>
      </c>
      <c r="I1512" s="2" t="s">
        <v>109</v>
      </c>
      <c r="J1512" s="2" t="s">
        <v>15</v>
      </c>
      <c r="L1512" s="2" t="s">
        <v>62</v>
      </c>
      <c r="AE1512" s="2" t="s">
        <v>3070</v>
      </c>
      <c r="AF1512" s="2" t="s">
        <v>3070</v>
      </c>
      <c r="AG1512" s="2" t="s">
        <v>3070</v>
      </c>
    </row>
    <row r="1513" spans="1:33" s="2" customFormat="1" x14ac:dyDescent="0.25">
      <c r="A1513" s="2">
        <v>338805</v>
      </c>
      <c r="B1513" s="2" t="s">
        <v>2502</v>
      </c>
      <c r="C1513" s="2" t="s">
        <v>230</v>
      </c>
      <c r="D1513" s="2" t="s">
        <v>399</v>
      </c>
      <c r="E1513" s="2" t="s">
        <v>78</v>
      </c>
      <c r="F1513" s="2">
        <v>35156</v>
      </c>
      <c r="G1513" s="2" t="s">
        <v>19</v>
      </c>
      <c r="H1513" s="2" t="s">
        <v>17</v>
      </c>
      <c r="I1513" s="2" t="s">
        <v>109</v>
      </c>
      <c r="AC1513" s="2" t="s">
        <v>3070</v>
      </c>
      <c r="AD1513" s="2" t="s">
        <v>3070</v>
      </c>
      <c r="AE1513" s="2" t="s">
        <v>3070</v>
      </c>
      <c r="AF1513" s="2" t="s">
        <v>3070</v>
      </c>
      <c r="AG1513" s="2" t="s">
        <v>3070</v>
      </c>
    </row>
    <row r="1514" spans="1:33" s="2" customFormat="1" x14ac:dyDescent="0.25">
      <c r="A1514" s="2">
        <v>338807</v>
      </c>
      <c r="B1514" s="2" t="s">
        <v>2661</v>
      </c>
      <c r="C1514" s="2" t="s">
        <v>230</v>
      </c>
      <c r="D1514" s="2" t="s">
        <v>211</v>
      </c>
      <c r="E1514" s="2" t="s">
        <v>78</v>
      </c>
      <c r="F1514" s="2">
        <v>33970</v>
      </c>
      <c r="G1514" s="2" t="s">
        <v>19</v>
      </c>
      <c r="H1514" s="2" t="s">
        <v>17</v>
      </c>
      <c r="I1514" s="2" t="s">
        <v>109</v>
      </c>
      <c r="AC1514" s="2" t="s">
        <v>3070</v>
      </c>
      <c r="AD1514" s="2" t="s">
        <v>3070</v>
      </c>
      <c r="AE1514" s="2" t="s">
        <v>3070</v>
      </c>
      <c r="AF1514" s="2" t="s">
        <v>3070</v>
      </c>
      <c r="AG1514" s="2" t="s">
        <v>3070</v>
      </c>
    </row>
    <row r="1515" spans="1:33" s="2" customFormat="1" x14ac:dyDescent="0.25">
      <c r="A1515" s="2">
        <v>338812</v>
      </c>
      <c r="B1515" s="2" t="s">
        <v>2986</v>
      </c>
      <c r="C1515" s="2" t="s">
        <v>276</v>
      </c>
      <c r="D1515" s="2" t="s">
        <v>2969</v>
      </c>
      <c r="E1515" s="2" t="s">
        <v>78</v>
      </c>
      <c r="F1515" s="2">
        <v>31483</v>
      </c>
      <c r="G1515" s="2" t="s">
        <v>19</v>
      </c>
      <c r="H1515" s="2" t="s">
        <v>17</v>
      </c>
      <c r="I1515" s="2" t="s">
        <v>109</v>
      </c>
      <c r="J1515" s="2" t="s">
        <v>15</v>
      </c>
      <c r="L1515" s="2" t="s">
        <v>19</v>
      </c>
      <c r="AF1515" s="2" t="s">
        <v>3070</v>
      </c>
      <c r="AG1515" s="2" t="s">
        <v>3070</v>
      </c>
    </row>
    <row r="1516" spans="1:33" s="2" customFormat="1" x14ac:dyDescent="0.25">
      <c r="A1516" s="2">
        <v>338816</v>
      </c>
      <c r="B1516" s="2" t="s">
        <v>2694</v>
      </c>
      <c r="C1516" s="2" t="s">
        <v>318</v>
      </c>
      <c r="D1516" s="2" t="s">
        <v>316</v>
      </c>
      <c r="E1516" s="2" t="s">
        <v>77</v>
      </c>
      <c r="F1516" s="2">
        <v>36642</v>
      </c>
      <c r="G1516" s="2" t="s">
        <v>2695</v>
      </c>
      <c r="H1516" s="2" t="s">
        <v>17</v>
      </c>
      <c r="I1516" s="2" t="s">
        <v>109</v>
      </c>
      <c r="AC1516" s="2" t="s">
        <v>3070</v>
      </c>
      <c r="AD1516" s="2" t="s">
        <v>3070</v>
      </c>
      <c r="AE1516" s="2" t="s">
        <v>3070</v>
      </c>
      <c r="AF1516" s="2" t="s">
        <v>3070</v>
      </c>
      <c r="AG1516" s="2" t="s">
        <v>3070</v>
      </c>
    </row>
    <row r="1517" spans="1:33" s="2" customFormat="1" x14ac:dyDescent="0.25">
      <c r="A1517" s="2">
        <v>338822</v>
      </c>
      <c r="B1517" s="2" t="s">
        <v>2733</v>
      </c>
      <c r="C1517" s="2" t="s">
        <v>496</v>
      </c>
      <c r="D1517" s="2" t="s">
        <v>422</v>
      </c>
      <c r="E1517" s="2" t="s">
        <v>78</v>
      </c>
      <c r="F1517" s="2">
        <v>34751</v>
      </c>
      <c r="G1517" s="2" t="s">
        <v>437</v>
      </c>
      <c r="H1517" s="2" t="s">
        <v>17</v>
      </c>
      <c r="I1517" s="2" t="s">
        <v>109</v>
      </c>
      <c r="AC1517" s="2" t="s">
        <v>3070</v>
      </c>
      <c r="AD1517" s="2" t="s">
        <v>3070</v>
      </c>
      <c r="AE1517" s="2" t="s">
        <v>3070</v>
      </c>
      <c r="AF1517" s="2" t="s">
        <v>3070</v>
      </c>
      <c r="AG1517" s="2" t="s">
        <v>3070</v>
      </c>
    </row>
    <row r="1518" spans="1:33" s="2" customFormat="1" x14ac:dyDescent="0.25">
      <c r="A1518" s="2">
        <v>338827</v>
      </c>
      <c r="B1518" s="2" t="s">
        <v>2187</v>
      </c>
      <c r="C1518" s="2" t="s">
        <v>341</v>
      </c>
      <c r="D1518" s="2" t="s">
        <v>381</v>
      </c>
      <c r="E1518" s="2" t="s">
        <v>78</v>
      </c>
      <c r="F1518" s="2">
        <v>29534</v>
      </c>
      <c r="G1518" s="2" t="s">
        <v>31</v>
      </c>
      <c r="H1518" s="2" t="s">
        <v>17</v>
      </c>
      <c r="I1518" s="2" t="s">
        <v>109</v>
      </c>
      <c r="AC1518" s="2" t="s">
        <v>3070</v>
      </c>
      <c r="AD1518" s="2" t="s">
        <v>3070</v>
      </c>
      <c r="AE1518" s="2" t="s">
        <v>3070</v>
      </c>
      <c r="AF1518" s="2" t="s">
        <v>3070</v>
      </c>
      <c r="AG1518" s="2" t="s">
        <v>3070</v>
      </c>
    </row>
    <row r="1519" spans="1:33" s="2" customFormat="1" x14ac:dyDescent="0.25">
      <c r="A1519" s="2">
        <v>338828</v>
      </c>
      <c r="B1519" s="2" t="s">
        <v>2734</v>
      </c>
      <c r="C1519" s="2" t="s">
        <v>250</v>
      </c>
      <c r="D1519" s="2" t="s">
        <v>419</v>
      </c>
      <c r="E1519" s="2" t="s">
        <v>78</v>
      </c>
      <c r="F1519" s="2">
        <v>33335</v>
      </c>
      <c r="G1519" s="2" t="s">
        <v>802</v>
      </c>
      <c r="H1519" s="2" t="s">
        <v>17</v>
      </c>
      <c r="I1519" s="2" t="s">
        <v>109</v>
      </c>
      <c r="AC1519" s="2" t="s">
        <v>3070</v>
      </c>
      <c r="AD1519" s="2" t="s">
        <v>3070</v>
      </c>
      <c r="AE1519" s="2" t="s">
        <v>3070</v>
      </c>
      <c r="AF1519" s="2" t="s">
        <v>3070</v>
      </c>
      <c r="AG1519" s="2" t="s">
        <v>3070</v>
      </c>
    </row>
    <row r="1520" spans="1:33" s="2" customFormat="1" x14ac:dyDescent="0.25">
      <c r="A1520" s="2">
        <v>338829</v>
      </c>
      <c r="B1520" s="2" t="s">
        <v>2942</v>
      </c>
      <c r="C1520" s="2" t="s">
        <v>2242</v>
      </c>
      <c r="D1520" s="2" t="s">
        <v>418</v>
      </c>
      <c r="E1520" s="2" t="s">
        <v>78</v>
      </c>
      <c r="F1520" s="2">
        <v>34789</v>
      </c>
      <c r="G1520" s="2" t="s">
        <v>19</v>
      </c>
      <c r="H1520" s="2" t="s">
        <v>17</v>
      </c>
      <c r="I1520" s="2" t="s">
        <v>109</v>
      </c>
      <c r="AD1520" s="2" t="s">
        <v>3070</v>
      </c>
      <c r="AE1520" s="2" t="s">
        <v>3070</v>
      </c>
      <c r="AF1520" s="2" t="s">
        <v>3070</v>
      </c>
      <c r="AG1520" s="2" t="s">
        <v>3070</v>
      </c>
    </row>
    <row r="1521" spans="1:33" s="2" customFormat="1" x14ac:dyDescent="0.25">
      <c r="A1521" s="2">
        <v>338831</v>
      </c>
      <c r="B1521" s="2" t="s">
        <v>3026</v>
      </c>
      <c r="C1521" s="2" t="s">
        <v>221</v>
      </c>
      <c r="D1521" s="2" t="s">
        <v>1355</v>
      </c>
      <c r="E1521" s="2" t="s">
        <v>77</v>
      </c>
      <c r="F1521" s="2">
        <v>36191</v>
      </c>
      <c r="G1521" s="2" t="s">
        <v>3027</v>
      </c>
      <c r="H1521" s="2" t="s">
        <v>17</v>
      </c>
      <c r="I1521" s="2" t="s">
        <v>109</v>
      </c>
      <c r="AD1521" s="2" t="s">
        <v>3070</v>
      </c>
      <c r="AE1521" s="2" t="s">
        <v>3070</v>
      </c>
      <c r="AF1521" s="2" t="s">
        <v>3070</v>
      </c>
      <c r="AG1521" s="2" t="s">
        <v>3070</v>
      </c>
    </row>
    <row r="1522" spans="1:33" s="2" customFormat="1" x14ac:dyDescent="0.25">
      <c r="A1522" s="2">
        <v>338833</v>
      </c>
      <c r="B1522" s="2" t="s">
        <v>3003</v>
      </c>
      <c r="C1522" s="2" t="s">
        <v>3004</v>
      </c>
      <c r="D1522" s="2" t="s">
        <v>272</v>
      </c>
      <c r="E1522" s="2" t="s">
        <v>78</v>
      </c>
      <c r="F1522" s="2">
        <v>32525</v>
      </c>
      <c r="G1522" s="2" t="s">
        <v>19</v>
      </c>
      <c r="H1522" s="2" t="s">
        <v>17</v>
      </c>
      <c r="I1522" s="2" t="s">
        <v>109</v>
      </c>
      <c r="AD1522" s="2" t="s">
        <v>3070</v>
      </c>
      <c r="AE1522" s="2" t="s">
        <v>3070</v>
      </c>
      <c r="AF1522" s="2" t="s">
        <v>3070</v>
      </c>
      <c r="AG1522" s="2" t="s">
        <v>3070</v>
      </c>
    </row>
    <row r="1523" spans="1:33" s="2" customFormat="1" x14ac:dyDescent="0.25">
      <c r="A1523" s="2">
        <v>338836</v>
      </c>
      <c r="B1523" s="2" t="s">
        <v>2645</v>
      </c>
      <c r="C1523" s="2" t="s">
        <v>246</v>
      </c>
      <c r="D1523" s="2" t="s">
        <v>673</v>
      </c>
      <c r="E1523" s="2" t="s">
        <v>78</v>
      </c>
      <c r="F1523" s="2">
        <v>27904</v>
      </c>
      <c r="G1523" s="2" t="s">
        <v>601</v>
      </c>
      <c r="H1523" s="2" t="s">
        <v>17</v>
      </c>
      <c r="I1523" s="2" t="s">
        <v>109</v>
      </c>
      <c r="AC1523" s="2" t="s">
        <v>3070</v>
      </c>
      <c r="AD1523" s="2" t="s">
        <v>3070</v>
      </c>
      <c r="AE1523" s="2" t="s">
        <v>3070</v>
      </c>
      <c r="AF1523" s="2" t="s">
        <v>3070</v>
      </c>
      <c r="AG1523" s="2" t="s">
        <v>3070</v>
      </c>
    </row>
    <row r="1524" spans="1:33" s="2" customFormat="1" x14ac:dyDescent="0.25">
      <c r="A1524" s="2">
        <v>338841</v>
      </c>
      <c r="B1524" s="2" t="s">
        <v>2495</v>
      </c>
      <c r="C1524" s="2" t="s">
        <v>2496</v>
      </c>
      <c r="D1524" s="2" t="s">
        <v>350</v>
      </c>
      <c r="E1524" s="2" t="s">
        <v>77</v>
      </c>
      <c r="F1524" s="2">
        <v>28962</v>
      </c>
      <c r="G1524" s="2" t="s">
        <v>19</v>
      </c>
      <c r="H1524" s="2" t="s">
        <v>17</v>
      </c>
      <c r="I1524" s="2" t="s">
        <v>109</v>
      </c>
      <c r="AC1524" s="2" t="s">
        <v>3070</v>
      </c>
      <c r="AD1524" s="2" t="s">
        <v>3070</v>
      </c>
      <c r="AE1524" s="2" t="s">
        <v>3070</v>
      </c>
      <c r="AF1524" s="2" t="s">
        <v>3070</v>
      </c>
      <c r="AG1524" s="2" t="s">
        <v>3070</v>
      </c>
    </row>
    <row r="1525" spans="1:33" s="2" customFormat="1" x14ac:dyDescent="0.25">
      <c r="A1525" s="2">
        <v>338842</v>
      </c>
      <c r="B1525" s="2" t="s">
        <v>2597</v>
      </c>
      <c r="C1525" s="2" t="s">
        <v>2089</v>
      </c>
      <c r="D1525" s="2" t="s">
        <v>300</v>
      </c>
      <c r="E1525" s="2" t="s">
        <v>77</v>
      </c>
      <c r="F1525" s="2">
        <v>32208</v>
      </c>
      <c r="H1525" s="2" t="s">
        <v>17</v>
      </c>
      <c r="I1525" s="2" t="s">
        <v>109</v>
      </c>
      <c r="AC1525" s="2" t="s">
        <v>3070</v>
      </c>
      <c r="AD1525" s="2" t="s">
        <v>3070</v>
      </c>
      <c r="AE1525" s="2" t="s">
        <v>3070</v>
      </c>
      <c r="AF1525" s="2" t="s">
        <v>3070</v>
      </c>
      <c r="AG1525" s="2" t="s">
        <v>3070</v>
      </c>
    </row>
    <row r="1526" spans="1:33" s="2" customFormat="1" x14ac:dyDescent="0.25">
      <c r="A1526" s="2">
        <v>338843</v>
      </c>
      <c r="B1526" s="2" t="s">
        <v>2707</v>
      </c>
      <c r="C1526" s="2" t="s">
        <v>230</v>
      </c>
      <c r="D1526" s="2" t="s">
        <v>362</v>
      </c>
      <c r="E1526" s="2" t="s">
        <v>77</v>
      </c>
      <c r="F1526" s="2">
        <v>33440</v>
      </c>
      <c r="G1526" s="2" t="s">
        <v>2708</v>
      </c>
      <c r="H1526" s="2" t="s">
        <v>17</v>
      </c>
      <c r="I1526" s="2" t="s">
        <v>109</v>
      </c>
      <c r="AD1526" s="2" t="s">
        <v>3070</v>
      </c>
      <c r="AE1526" s="2" t="s">
        <v>3070</v>
      </c>
      <c r="AF1526" s="2" t="s">
        <v>3070</v>
      </c>
      <c r="AG1526" s="2" t="s">
        <v>3070</v>
      </c>
    </row>
    <row r="1527" spans="1:33" s="2" customFormat="1" x14ac:dyDescent="0.25">
      <c r="A1527" s="2">
        <v>338849</v>
      </c>
      <c r="B1527" s="2" t="s">
        <v>3020</v>
      </c>
      <c r="C1527" s="2" t="s">
        <v>230</v>
      </c>
      <c r="D1527" s="2" t="s">
        <v>458</v>
      </c>
      <c r="E1527" s="2" t="s">
        <v>78</v>
      </c>
      <c r="F1527" s="2">
        <v>32978</v>
      </c>
      <c r="G1527" s="2" t="s">
        <v>506</v>
      </c>
      <c r="H1527" s="2" t="s">
        <v>17</v>
      </c>
      <c r="I1527" s="2" t="s">
        <v>109</v>
      </c>
      <c r="AC1527" s="2" t="s">
        <v>3070</v>
      </c>
      <c r="AD1527" s="2" t="s">
        <v>3070</v>
      </c>
      <c r="AE1527" s="2" t="s">
        <v>3070</v>
      </c>
      <c r="AF1527" s="2" t="s">
        <v>3070</v>
      </c>
      <c r="AG1527" s="2" t="s">
        <v>3070</v>
      </c>
    </row>
    <row r="1528" spans="1:33" s="2" customFormat="1" x14ac:dyDescent="0.25">
      <c r="A1528" s="2">
        <v>338850</v>
      </c>
      <c r="B1528" s="2" t="s">
        <v>2625</v>
      </c>
      <c r="C1528" s="2" t="s">
        <v>373</v>
      </c>
      <c r="D1528" s="2" t="s">
        <v>223</v>
      </c>
      <c r="E1528" s="2" t="s">
        <v>78</v>
      </c>
      <c r="F1528" s="2">
        <v>33142</v>
      </c>
      <c r="G1528" s="2" t="s">
        <v>19</v>
      </c>
      <c r="H1528" s="2" t="s">
        <v>17</v>
      </c>
      <c r="I1528" s="2" t="s">
        <v>109</v>
      </c>
      <c r="J1528" s="2" t="s">
        <v>1044</v>
      </c>
      <c r="L1528" s="2" t="s">
        <v>19</v>
      </c>
      <c r="AG1528" s="2" t="s">
        <v>3070</v>
      </c>
    </row>
    <row r="1529" spans="1:33" s="2" customFormat="1" x14ac:dyDescent="0.25">
      <c r="A1529" s="2">
        <v>338851</v>
      </c>
      <c r="B1529" s="2" t="s">
        <v>2528</v>
      </c>
      <c r="C1529" s="2" t="s">
        <v>210</v>
      </c>
      <c r="D1529" s="2" t="s">
        <v>1092</v>
      </c>
      <c r="E1529" s="2" t="s">
        <v>78</v>
      </c>
      <c r="F1529" s="2">
        <v>32824</v>
      </c>
      <c r="G1529" s="2" t="s">
        <v>19</v>
      </c>
      <c r="H1529" s="2" t="s">
        <v>20</v>
      </c>
      <c r="I1529" s="2" t="s">
        <v>109</v>
      </c>
      <c r="AD1529" s="2" t="s">
        <v>3070</v>
      </c>
      <c r="AE1529" s="2" t="s">
        <v>3070</v>
      </c>
      <c r="AF1529" s="2" t="s">
        <v>3070</v>
      </c>
      <c r="AG1529" s="2" t="s">
        <v>3070</v>
      </c>
    </row>
    <row r="1530" spans="1:33" s="2" customFormat="1" x14ac:dyDescent="0.25">
      <c r="A1530" s="2">
        <v>338852</v>
      </c>
      <c r="B1530" s="2" t="s">
        <v>2580</v>
      </c>
      <c r="C1530" s="2" t="s">
        <v>230</v>
      </c>
      <c r="D1530" s="2" t="s">
        <v>870</v>
      </c>
      <c r="E1530" s="2" t="s">
        <v>77</v>
      </c>
      <c r="F1530" s="2">
        <v>32358</v>
      </c>
      <c r="G1530" s="2" t="s">
        <v>41</v>
      </c>
      <c r="H1530" s="2" t="s">
        <v>17</v>
      </c>
      <c r="I1530" s="2" t="s">
        <v>109</v>
      </c>
      <c r="AC1530" s="2" t="s">
        <v>3070</v>
      </c>
      <c r="AD1530" s="2" t="s">
        <v>3070</v>
      </c>
      <c r="AE1530" s="2" t="s">
        <v>3070</v>
      </c>
      <c r="AF1530" s="2" t="s">
        <v>3070</v>
      </c>
      <c r="AG1530" s="2" t="s">
        <v>3070</v>
      </c>
    </row>
    <row r="1531" spans="1:33" s="2" customFormat="1" x14ac:dyDescent="0.25">
      <c r="A1531" s="2">
        <v>338859</v>
      </c>
      <c r="B1531" s="2" t="s">
        <v>2546</v>
      </c>
      <c r="C1531" s="2" t="s">
        <v>345</v>
      </c>
      <c r="D1531" s="2" t="s">
        <v>400</v>
      </c>
      <c r="E1531" s="2" t="s">
        <v>77</v>
      </c>
      <c r="F1531" s="2">
        <v>35831</v>
      </c>
      <c r="G1531" s="2" t="s">
        <v>437</v>
      </c>
      <c r="H1531" s="2" t="s">
        <v>17</v>
      </c>
      <c r="I1531" s="2" t="s">
        <v>109</v>
      </c>
      <c r="AD1531" s="2" t="s">
        <v>3070</v>
      </c>
      <c r="AE1531" s="2" t="s">
        <v>3070</v>
      </c>
      <c r="AF1531" s="2" t="s">
        <v>3070</v>
      </c>
      <c r="AG1531" s="2" t="s">
        <v>3070</v>
      </c>
    </row>
    <row r="1532" spans="1:33" s="2" customFormat="1" x14ac:dyDescent="0.25">
      <c r="A1532" s="2">
        <v>338863</v>
      </c>
      <c r="B1532" s="2" t="s">
        <v>2543</v>
      </c>
      <c r="C1532" s="2" t="s">
        <v>555</v>
      </c>
      <c r="D1532" s="2" t="s">
        <v>2544</v>
      </c>
      <c r="E1532" s="2" t="s">
        <v>77</v>
      </c>
      <c r="F1532" s="2">
        <v>36526</v>
      </c>
      <c r="G1532" s="2" t="s">
        <v>2545</v>
      </c>
      <c r="H1532" s="2" t="s">
        <v>17</v>
      </c>
      <c r="I1532" s="2" t="s">
        <v>109</v>
      </c>
      <c r="AD1532" s="2" t="s">
        <v>3070</v>
      </c>
      <c r="AE1532" s="2" t="s">
        <v>3070</v>
      </c>
      <c r="AF1532" s="2" t="s">
        <v>3070</v>
      </c>
      <c r="AG1532" s="2" t="s">
        <v>3070</v>
      </c>
    </row>
    <row r="1533" spans="1:33" s="2" customFormat="1" x14ac:dyDescent="0.25">
      <c r="A1533" s="2">
        <v>338864</v>
      </c>
      <c r="B1533" s="2" t="s">
        <v>2735</v>
      </c>
      <c r="C1533" s="2" t="s">
        <v>553</v>
      </c>
      <c r="D1533" s="2" t="s">
        <v>680</v>
      </c>
      <c r="E1533" s="2" t="s">
        <v>78</v>
      </c>
      <c r="F1533" s="2">
        <v>36627</v>
      </c>
      <c r="G1533" s="2" t="s">
        <v>2736</v>
      </c>
      <c r="H1533" s="2" t="s">
        <v>17</v>
      </c>
      <c r="I1533" s="2" t="s">
        <v>109</v>
      </c>
      <c r="AC1533" s="2" t="s">
        <v>3070</v>
      </c>
      <c r="AD1533" s="2" t="s">
        <v>3070</v>
      </c>
      <c r="AE1533" s="2" t="s">
        <v>3070</v>
      </c>
      <c r="AF1533" s="2" t="s">
        <v>3070</v>
      </c>
      <c r="AG1533" s="2" t="s">
        <v>3070</v>
      </c>
    </row>
    <row r="1534" spans="1:33" s="2" customFormat="1" x14ac:dyDescent="0.25">
      <c r="A1534" s="2">
        <v>338866</v>
      </c>
      <c r="B1534" s="2" t="s">
        <v>2979</v>
      </c>
      <c r="C1534" s="2" t="s">
        <v>527</v>
      </c>
      <c r="D1534" s="2" t="s">
        <v>2980</v>
      </c>
      <c r="E1534" s="2" t="s">
        <v>77</v>
      </c>
      <c r="F1534" s="2">
        <v>33241</v>
      </c>
      <c r="G1534" s="2" t="s">
        <v>2981</v>
      </c>
      <c r="H1534" s="2" t="s">
        <v>17</v>
      </c>
      <c r="I1534" s="2" t="s">
        <v>109</v>
      </c>
      <c r="AC1534" s="2" t="s">
        <v>3070</v>
      </c>
      <c r="AD1534" s="2" t="s">
        <v>3070</v>
      </c>
      <c r="AE1534" s="2" t="s">
        <v>3070</v>
      </c>
      <c r="AF1534" s="2" t="s">
        <v>3070</v>
      </c>
      <c r="AG1534" s="2" t="s">
        <v>3070</v>
      </c>
    </row>
    <row r="1535" spans="1:33" s="2" customFormat="1" x14ac:dyDescent="0.25">
      <c r="A1535" s="2">
        <v>338867</v>
      </c>
      <c r="B1535" s="2" t="s">
        <v>2598</v>
      </c>
      <c r="C1535" s="2" t="s">
        <v>2599</v>
      </c>
      <c r="D1535" s="2" t="s">
        <v>663</v>
      </c>
      <c r="E1535" s="2" t="s">
        <v>78</v>
      </c>
      <c r="F1535" s="2">
        <v>34220</v>
      </c>
      <c r="G1535" s="2" t="s">
        <v>2487</v>
      </c>
      <c r="H1535" s="2" t="s">
        <v>17</v>
      </c>
      <c r="I1535" s="2" t="s">
        <v>109</v>
      </c>
      <c r="AC1535" s="2" t="s">
        <v>3070</v>
      </c>
      <c r="AD1535" s="2" t="s">
        <v>3070</v>
      </c>
      <c r="AE1535" s="2" t="s">
        <v>3070</v>
      </c>
      <c r="AF1535" s="2" t="s">
        <v>3070</v>
      </c>
      <c r="AG1535" s="2" t="s">
        <v>3070</v>
      </c>
    </row>
    <row r="1536" spans="1:33" s="2" customFormat="1" x14ac:dyDescent="0.25">
      <c r="A1536" s="2">
        <v>338868</v>
      </c>
      <c r="B1536" s="2" t="s">
        <v>2533</v>
      </c>
      <c r="E1536" s="2" t="s">
        <v>77</v>
      </c>
      <c r="F1536" s="2">
        <v>33874</v>
      </c>
      <c r="G1536" s="2" t="s">
        <v>19</v>
      </c>
      <c r="H1536" s="2" t="s">
        <v>17</v>
      </c>
      <c r="I1536" s="2" t="s">
        <v>109</v>
      </c>
      <c r="AC1536" s="2" t="s">
        <v>3070</v>
      </c>
      <c r="AD1536" s="2" t="s">
        <v>3070</v>
      </c>
      <c r="AE1536" s="2" t="s">
        <v>3070</v>
      </c>
      <c r="AF1536" s="2" t="s">
        <v>3070</v>
      </c>
      <c r="AG1536" s="2" t="s">
        <v>3070</v>
      </c>
    </row>
    <row r="1537" spans="1:33" s="2" customFormat="1" x14ac:dyDescent="0.25">
      <c r="A1537" s="2">
        <v>338871</v>
      </c>
      <c r="B1537" s="2" t="s">
        <v>2569</v>
      </c>
      <c r="C1537" s="2" t="s">
        <v>725</v>
      </c>
      <c r="D1537" s="2" t="s">
        <v>499</v>
      </c>
      <c r="E1537" s="2" t="s">
        <v>78</v>
      </c>
      <c r="F1537" s="2">
        <v>27291</v>
      </c>
      <c r="G1537" s="2" t="s">
        <v>659</v>
      </c>
      <c r="H1537" s="2" t="s">
        <v>17</v>
      </c>
      <c r="I1537" s="2" t="s">
        <v>109</v>
      </c>
      <c r="AC1537" s="2" t="s">
        <v>3070</v>
      </c>
      <c r="AD1537" s="2" t="s">
        <v>3070</v>
      </c>
      <c r="AE1537" s="2" t="s">
        <v>3070</v>
      </c>
      <c r="AF1537" s="2" t="s">
        <v>3070</v>
      </c>
      <c r="AG1537" s="2" t="s">
        <v>3070</v>
      </c>
    </row>
    <row r="1538" spans="1:33" s="2" customFormat="1" x14ac:dyDescent="0.25">
      <c r="A1538" s="2">
        <v>338873</v>
      </c>
      <c r="B1538" s="2" t="s">
        <v>2889</v>
      </c>
      <c r="C1538" s="2" t="s">
        <v>919</v>
      </c>
      <c r="D1538" s="2" t="s">
        <v>357</v>
      </c>
      <c r="E1538" s="2" t="s">
        <v>77</v>
      </c>
      <c r="F1538" s="2">
        <v>34069</v>
      </c>
      <c r="G1538" s="2" t="s">
        <v>62</v>
      </c>
      <c r="H1538" s="2" t="s">
        <v>17</v>
      </c>
      <c r="I1538" s="2" t="s">
        <v>109</v>
      </c>
      <c r="J1538" s="2" t="s">
        <v>1044</v>
      </c>
      <c r="L1538" s="2" t="s">
        <v>62</v>
      </c>
      <c r="AE1538" s="2" t="s">
        <v>3070</v>
      </c>
      <c r="AF1538" s="2" t="s">
        <v>3070</v>
      </c>
      <c r="AG1538" s="2" t="s">
        <v>3070</v>
      </c>
    </row>
    <row r="1539" spans="1:33" s="2" customFormat="1" x14ac:dyDescent="0.25">
      <c r="A1539" s="2">
        <v>338874</v>
      </c>
      <c r="B1539" s="2" t="s">
        <v>2570</v>
      </c>
      <c r="C1539" s="2" t="s">
        <v>2571</v>
      </c>
      <c r="D1539" s="2" t="s">
        <v>920</v>
      </c>
      <c r="E1539" s="2" t="s">
        <v>77</v>
      </c>
      <c r="F1539" s="2">
        <v>33633</v>
      </c>
      <c r="G1539" s="2" t="s">
        <v>2572</v>
      </c>
      <c r="H1539" s="2" t="s">
        <v>17</v>
      </c>
      <c r="I1539" s="2" t="s">
        <v>109</v>
      </c>
      <c r="AC1539" s="2" t="s">
        <v>3070</v>
      </c>
      <c r="AD1539" s="2" t="s">
        <v>3070</v>
      </c>
      <c r="AE1539" s="2" t="s">
        <v>3070</v>
      </c>
      <c r="AF1539" s="2" t="s">
        <v>3070</v>
      </c>
      <c r="AG1539" s="2" t="s">
        <v>3070</v>
      </c>
    </row>
    <row r="1540" spans="1:33" s="2" customFormat="1" x14ac:dyDescent="0.25">
      <c r="A1540" s="2">
        <v>338877</v>
      </c>
      <c r="B1540" s="2" t="s">
        <v>2600</v>
      </c>
      <c r="C1540" s="2" t="s">
        <v>318</v>
      </c>
      <c r="D1540" s="2" t="s">
        <v>293</v>
      </c>
      <c r="E1540" s="2" t="s">
        <v>77</v>
      </c>
      <c r="F1540" s="2">
        <v>34616</v>
      </c>
      <c r="G1540" s="2" t="s">
        <v>2601</v>
      </c>
      <c r="H1540" s="2" t="s">
        <v>17</v>
      </c>
      <c r="I1540" s="2" t="s">
        <v>109</v>
      </c>
      <c r="AC1540" s="2" t="s">
        <v>3070</v>
      </c>
      <c r="AD1540" s="2" t="s">
        <v>3070</v>
      </c>
      <c r="AE1540" s="2" t="s">
        <v>3070</v>
      </c>
      <c r="AF1540" s="2" t="s">
        <v>3070</v>
      </c>
      <c r="AG1540" s="2" t="s">
        <v>3070</v>
      </c>
    </row>
    <row r="1541" spans="1:33" s="2" customFormat="1" x14ac:dyDescent="0.25">
      <c r="A1541" s="2">
        <v>338885</v>
      </c>
      <c r="B1541" s="2" t="s">
        <v>2953</v>
      </c>
      <c r="C1541" s="2" t="s">
        <v>943</v>
      </c>
      <c r="D1541" s="2" t="s">
        <v>2954</v>
      </c>
      <c r="E1541" s="2" t="s">
        <v>77</v>
      </c>
      <c r="F1541" s="2">
        <v>33112</v>
      </c>
      <c r="G1541" s="2" t="s">
        <v>2955</v>
      </c>
      <c r="H1541" s="2" t="s">
        <v>17</v>
      </c>
      <c r="I1541" s="2" t="s">
        <v>109</v>
      </c>
      <c r="J1541" s="2" t="s">
        <v>1044</v>
      </c>
      <c r="L1541" s="2" t="s">
        <v>68</v>
      </c>
      <c r="AE1541" s="2" t="s">
        <v>3070</v>
      </c>
      <c r="AF1541" s="2" t="s">
        <v>3070</v>
      </c>
      <c r="AG1541" s="2" t="s">
        <v>3070</v>
      </c>
    </row>
    <row r="1542" spans="1:33" s="2" customFormat="1" x14ac:dyDescent="0.25">
      <c r="A1542" s="2">
        <v>338909</v>
      </c>
      <c r="B1542" s="2" t="s">
        <v>1670</v>
      </c>
      <c r="C1542" s="2" t="s">
        <v>2014</v>
      </c>
      <c r="D1542" s="2" t="s">
        <v>777</v>
      </c>
      <c r="E1542" s="2" t="s">
        <v>77</v>
      </c>
      <c r="F1542" s="2">
        <v>35431</v>
      </c>
      <c r="G1542" s="2" t="s">
        <v>640</v>
      </c>
      <c r="H1542" s="2" t="s">
        <v>17</v>
      </c>
      <c r="I1542" s="2" t="s">
        <v>109</v>
      </c>
      <c r="AC1542" s="2" t="s">
        <v>3070</v>
      </c>
      <c r="AD1542" s="2" t="s">
        <v>3070</v>
      </c>
      <c r="AE1542" s="2" t="s">
        <v>3070</v>
      </c>
      <c r="AF1542" s="2" t="s">
        <v>3070</v>
      </c>
      <c r="AG1542" s="2" t="s">
        <v>3070</v>
      </c>
    </row>
    <row r="1543" spans="1:33" s="2" customFormat="1" x14ac:dyDescent="0.25">
      <c r="A1543" s="2">
        <v>338918</v>
      </c>
      <c r="B1543" s="2" t="s">
        <v>2626</v>
      </c>
      <c r="C1543" s="2" t="s">
        <v>288</v>
      </c>
      <c r="D1543" s="2" t="s">
        <v>945</v>
      </c>
      <c r="E1543" s="2" t="s">
        <v>77</v>
      </c>
      <c r="F1543" s="2">
        <v>32778</v>
      </c>
      <c r="G1543" s="2" t="s">
        <v>19</v>
      </c>
      <c r="H1543" s="2" t="s">
        <v>17</v>
      </c>
      <c r="I1543" s="2" t="s">
        <v>109</v>
      </c>
      <c r="AD1543" s="2" t="s">
        <v>3070</v>
      </c>
      <c r="AE1543" s="2" t="s">
        <v>3070</v>
      </c>
      <c r="AF1543" s="2" t="s">
        <v>3070</v>
      </c>
      <c r="AG1543" s="2" t="s">
        <v>3070</v>
      </c>
    </row>
    <row r="1544" spans="1:33" s="2" customFormat="1" x14ac:dyDescent="0.25">
      <c r="A1544" s="2">
        <v>338942</v>
      </c>
      <c r="B1544" s="2" t="s">
        <v>813</v>
      </c>
      <c r="C1544" s="2" t="s">
        <v>594</v>
      </c>
      <c r="D1544" s="2" t="s">
        <v>292</v>
      </c>
      <c r="E1544" s="2" t="s">
        <v>77</v>
      </c>
      <c r="F1544" s="2">
        <v>33510</v>
      </c>
      <c r="G1544" s="2" t="s">
        <v>19</v>
      </c>
      <c r="H1544" s="2" t="s">
        <v>17</v>
      </c>
      <c r="I1544" s="2" t="s">
        <v>109</v>
      </c>
      <c r="AC1544" s="2" t="s">
        <v>3070</v>
      </c>
      <c r="AD1544" s="2" t="s">
        <v>3070</v>
      </c>
      <c r="AE1544" s="2" t="s">
        <v>3070</v>
      </c>
      <c r="AF1544" s="2" t="s">
        <v>3070</v>
      </c>
      <c r="AG1544" s="2" t="s">
        <v>3070</v>
      </c>
    </row>
    <row r="1545" spans="1:33" s="2" customFormat="1" x14ac:dyDescent="0.25">
      <c r="A1545" s="2">
        <v>338974</v>
      </c>
      <c r="B1545" s="2" t="s">
        <v>2651</v>
      </c>
      <c r="C1545" s="2" t="s">
        <v>474</v>
      </c>
      <c r="D1545" s="2" t="s">
        <v>223</v>
      </c>
      <c r="E1545" s="2" t="s">
        <v>78</v>
      </c>
      <c r="F1545" s="2">
        <v>36240</v>
      </c>
      <c r="G1545" s="2" t="s">
        <v>19</v>
      </c>
      <c r="H1545" s="2" t="s">
        <v>17</v>
      </c>
      <c r="I1545" s="2" t="s">
        <v>109</v>
      </c>
      <c r="AC1545" s="2" t="s">
        <v>3070</v>
      </c>
      <c r="AD1545" s="2" t="s">
        <v>3070</v>
      </c>
      <c r="AE1545" s="2" t="s">
        <v>3070</v>
      </c>
      <c r="AF1545" s="2" t="s">
        <v>3070</v>
      </c>
      <c r="AG1545" s="2" t="s">
        <v>3070</v>
      </c>
    </row>
    <row r="1546" spans="1:33" s="2" customFormat="1" x14ac:dyDescent="0.25">
      <c r="A1546" s="2">
        <v>338978</v>
      </c>
      <c r="B1546" s="2" t="s">
        <v>2737</v>
      </c>
      <c r="C1546" s="2" t="s">
        <v>232</v>
      </c>
      <c r="D1546" s="2" t="s">
        <v>263</v>
      </c>
      <c r="E1546" s="2" t="s">
        <v>77</v>
      </c>
      <c r="F1546" s="2">
        <v>35843</v>
      </c>
      <c r="G1546" s="2" t="s">
        <v>38</v>
      </c>
      <c r="H1546" s="2" t="s">
        <v>17</v>
      </c>
      <c r="I1546" s="2" t="s">
        <v>109</v>
      </c>
      <c r="AC1546" s="2" t="s">
        <v>3070</v>
      </c>
      <c r="AD1546" s="2" t="s">
        <v>3070</v>
      </c>
      <c r="AE1546" s="2" t="s">
        <v>3070</v>
      </c>
      <c r="AF1546" s="2" t="s">
        <v>3070</v>
      </c>
      <c r="AG1546" s="2" t="s">
        <v>3070</v>
      </c>
    </row>
    <row r="1547" spans="1:33" s="2" customFormat="1" x14ac:dyDescent="0.25">
      <c r="A1547" s="2">
        <v>338980</v>
      </c>
      <c r="B1547" s="2" t="s">
        <v>2490</v>
      </c>
      <c r="C1547" s="2" t="s">
        <v>230</v>
      </c>
      <c r="D1547" s="2" t="s">
        <v>233</v>
      </c>
      <c r="E1547" s="2" t="s">
        <v>78</v>
      </c>
      <c r="F1547" s="2">
        <v>34395</v>
      </c>
      <c r="G1547" s="2" t="s">
        <v>664</v>
      </c>
      <c r="H1547" s="2" t="s">
        <v>17</v>
      </c>
      <c r="I1547" s="2" t="s">
        <v>109</v>
      </c>
      <c r="AC1547" s="2" t="s">
        <v>3070</v>
      </c>
      <c r="AD1547" s="2" t="s">
        <v>3070</v>
      </c>
      <c r="AE1547" s="2" t="s">
        <v>3070</v>
      </c>
      <c r="AF1547" s="2" t="s">
        <v>3070</v>
      </c>
      <c r="AG1547" s="2" t="s">
        <v>3070</v>
      </c>
    </row>
    <row r="1548" spans="1:33" s="2" customFormat="1" x14ac:dyDescent="0.25">
      <c r="A1548" s="2">
        <v>338981</v>
      </c>
      <c r="B1548" s="2" t="s">
        <v>3019</v>
      </c>
      <c r="C1548" s="2" t="s">
        <v>482</v>
      </c>
      <c r="D1548" s="2" t="s">
        <v>356</v>
      </c>
      <c r="E1548" s="2" t="s">
        <v>78</v>
      </c>
      <c r="F1548" s="2">
        <v>35809</v>
      </c>
      <c r="G1548" s="2" t="s">
        <v>19</v>
      </c>
      <c r="H1548" s="2" t="s">
        <v>17</v>
      </c>
      <c r="I1548" s="2" t="s">
        <v>109</v>
      </c>
      <c r="AC1548" s="2" t="s">
        <v>3070</v>
      </c>
      <c r="AD1548" s="2" t="s">
        <v>3070</v>
      </c>
      <c r="AE1548" s="2" t="s">
        <v>3070</v>
      </c>
      <c r="AF1548" s="2" t="s">
        <v>3070</v>
      </c>
      <c r="AG1548" s="2" t="s">
        <v>3070</v>
      </c>
    </row>
    <row r="1549" spans="1:33" s="2" customFormat="1" x14ac:dyDescent="0.25">
      <c r="A1549" s="2">
        <v>338986</v>
      </c>
      <c r="B1549" s="2" t="s">
        <v>3040</v>
      </c>
      <c r="C1549" s="2" t="s">
        <v>725</v>
      </c>
      <c r="D1549" s="2" t="s">
        <v>287</v>
      </c>
      <c r="E1549" s="2" t="s">
        <v>77</v>
      </c>
      <c r="F1549" s="2">
        <v>33899</v>
      </c>
      <c r="G1549" s="2" t="s">
        <v>3041</v>
      </c>
      <c r="H1549" s="2" t="s">
        <v>17</v>
      </c>
      <c r="I1549" s="2" t="s">
        <v>109</v>
      </c>
      <c r="AD1549" s="2" t="s">
        <v>3070</v>
      </c>
      <c r="AE1549" s="2" t="s">
        <v>3070</v>
      </c>
      <c r="AF1549" s="2" t="s">
        <v>3070</v>
      </c>
      <c r="AG1549" s="2" t="s">
        <v>3070</v>
      </c>
    </row>
    <row r="1550" spans="1:33" s="2" customFormat="1" x14ac:dyDescent="0.25">
      <c r="A1550" s="2">
        <v>339005</v>
      </c>
      <c r="B1550" s="2" t="s">
        <v>2819</v>
      </c>
      <c r="C1550" s="2" t="s">
        <v>276</v>
      </c>
      <c r="D1550" s="2" t="s">
        <v>450</v>
      </c>
      <c r="E1550" s="2" t="s">
        <v>77</v>
      </c>
      <c r="F1550" s="2">
        <v>36717</v>
      </c>
      <c r="G1550" s="2" t="s">
        <v>885</v>
      </c>
      <c r="H1550" s="2" t="s">
        <v>17</v>
      </c>
      <c r="I1550" s="2" t="s">
        <v>109</v>
      </c>
      <c r="J1550" s="2" t="s">
        <v>15</v>
      </c>
      <c r="K1550" s="2">
        <v>2019</v>
      </c>
      <c r="L1550" s="2" t="s">
        <v>19</v>
      </c>
      <c r="AE1550" s="2" t="s">
        <v>3070</v>
      </c>
      <c r="AF1550" s="2" t="s">
        <v>3070</v>
      </c>
      <c r="AG1550" s="2" t="s">
        <v>3070</v>
      </c>
    </row>
    <row r="1551" spans="1:33" s="2" customFormat="1" x14ac:dyDescent="0.25">
      <c r="A1551" s="2">
        <v>339008</v>
      </c>
      <c r="B1551" s="2" t="s">
        <v>1803</v>
      </c>
      <c r="C1551" s="2" t="s">
        <v>230</v>
      </c>
      <c r="D1551" s="2" t="s">
        <v>835</v>
      </c>
      <c r="E1551" s="2" t="s">
        <v>77</v>
      </c>
      <c r="F1551" s="2">
        <v>37755</v>
      </c>
      <c r="G1551" s="2" t="s">
        <v>382</v>
      </c>
      <c r="H1551" s="2" t="s">
        <v>17</v>
      </c>
      <c r="I1551" s="2" t="s">
        <v>109</v>
      </c>
      <c r="J1551" s="2" t="s">
        <v>1044</v>
      </c>
      <c r="K1551" s="2">
        <v>2021</v>
      </c>
      <c r="L1551" s="2" t="s">
        <v>74</v>
      </c>
      <c r="AF1551" s="2" t="s">
        <v>3070</v>
      </c>
      <c r="AG1551" s="2" t="s">
        <v>3070</v>
      </c>
    </row>
    <row r="1552" spans="1:33" s="2" customFormat="1" x14ac:dyDescent="0.25">
      <c r="A1552" s="2">
        <v>339009</v>
      </c>
      <c r="B1552" s="2" t="s">
        <v>2514</v>
      </c>
      <c r="C1552" s="2" t="s">
        <v>253</v>
      </c>
      <c r="D1552" s="2" t="s">
        <v>233</v>
      </c>
      <c r="E1552" s="2" t="s">
        <v>77</v>
      </c>
      <c r="F1552" s="2">
        <v>33323</v>
      </c>
      <c r="G1552" s="2" t="s">
        <v>2515</v>
      </c>
      <c r="H1552" s="2" t="s">
        <v>17</v>
      </c>
      <c r="I1552" s="2" t="s">
        <v>109</v>
      </c>
      <c r="J1552" s="2" t="s">
        <v>1044</v>
      </c>
      <c r="K1552" s="2">
        <v>2009</v>
      </c>
      <c r="L1552" s="2" t="s">
        <v>68</v>
      </c>
      <c r="AE1552" s="2" t="s">
        <v>3070</v>
      </c>
      <c r="AF1552" s="2" t="s">
        <v>3070</v>
      </c>
      <c r="AG1552" s="2" t="s">
        <v>3070</v>
      </c>
    </row>
    <row r="1553" spans="1:33" s="2" customFormat="1" x14ac:dyDescent="0.25">
      <c r="A1553" s="2">
        <v>339011</v>
      </c>
      <c r="B1553" s="2" t="s">
        <v>2740</v>
      </c>
      <c r="C1553" s="2" t="s">
        <v>310</v>
      </c>
      <c r="D1553" s="2" t="s">
        <v>607</v>
      </c>
      <c r="E1553" s="2" t="s">
        <v>77</v>
      </c>
      <c r="F1553" s="2">
        <v>32700</v>
      </c>
      <c r="G1553" s="2" t="s">
        <v>68</v>
      </c>
      <c r="H1553" s="2" t="s">
        <v>17</v>
      </c>
      <c r="I1553" s="2" t="s">
        <v>109</v>
      </c>
      <c r="J1553" s="2" t="s">
        <v>1044</v>
      </c>
      <c r="K1553" s="2">
        <v>2008</v>
      </c>
      <c r="L1553" s="2" t="s">
        <v>65</v>
      </c>
      <c r="AE1553" s="2" t="s">
        <v>3070</v>
      </c>
      <c r="AF1553" s="2" t="s">
        <v>3070</v>
      </c>
      <c r="AG1553" s="2" t="s">
        <v>3070</v>
      </c>
    </row>
    <row r="1554" spans="1:33" s="2" customFormat="1" x14ac:dyDescent="0.25">
      <c r="A1554" s="2">
        <v>339015</v>
      </c>
      <c r="B1554" s="2" t="s">
        <v>2820</v>
      </c>
      <c r="C1554" s="2" t="s">
        <v>1407</v>
      </c>
      <c r="D1554" s="2" t="s">
        <v>564</v>
      </c>
      <c r="E1554" s="2" t="s">
        <v>77</v>
      </c>
      <c r="F1554" s="2">
        <v>37385</v>
      </c>
      <c r="G1554" s="2" t="s">
        <v>68</v>
      </c>
      <c r="H1554" s="2" t="s">
        <v>17</v>
      </c>
      <c r="I1554" s="2" t="s">
        <v>109</v>
      </c>
      <c r="J1554" s="2" t="s">
        <v>15</v>
      </c>
      <c r="K1554" s="2">
        <v>2020</v>
      </c>
      <c r="L1554" s="2" t="s">
        <v>74</v>
      </c>
      <c r="AE1554" s="2" t="s">
        <v>3070</v>
      </c>
      <c r="AF1554" s="2" t="s">
        <v>3070</v>
      </c>
      <c r="AG1554" s="2" t="s">
        <v>3070</v>
      </c>
    </row>
    <row r="1555" spans="1:33" s="2" customFormat="1" x14ac:dyDescent="0.25">
      <c r="A1555" s="2">
        <v>339016</v>
      </c>
      <c r="B1555" s="2" t="s">
        <v>2505</v>
      </c>
      <c r="C1555" s="2" t="s">
        <v>284</v>
      </c>
      <c r="D1555" s="2" t="s">
        <v>673</v>
      </c>
      <c r="E1555" s="2" t="s">
        <v>77</v>
      </c>
      <c r="F1555" s="2">
        <v>36267</v>
      </c>
      <c r="G1555" s="2" t="s">
        <v>212</v>
      </c>
      <c r="H1555" s="2" t="s">
        <v>17</v>
      </c>
      <c r="I1555" s="2" t="s">
        <v>109</v>
      </c>
      <c r="J1555" s="2" t="s">
        <v>1044</v>
      </c>
      <c r="K1555" s="2">
        <v>2017</v>
      </c>
      <c r="L1555" s="2" t="s">
        <v>74</v>
      </c>
      <c r="AE1555" s="2" t="s">
        <v>3070</v>
      </c>
      <c r="AF1555" s="2" t="s">
        <v>3070</v>
      </c>
      <c r="AG1555" s="2" t="s">
        <v>3070</v>
      </c>
    </row>
    <row r="1556" spans="1:33" s="2" customFormat="1" x14ac:dyDescent="0.25">
      <c r="A1556" s="2">
        <v>339017</v>
      </c>
      <c r="B1556" s="2" t="s">
        <v>1066</v>
      </c>
      <c r="C1556" s="2" t="s">
        <v>827</v>
      </c>
      <c r="D1556" s="2" t="s">
        <v>499</v>
      </c>
      <c r="E1556" s="2" t="s">
        <v>77</v>
      </c>
      <c r="F1556" s="2">
        <v>37129</v>
      </c>
      <c r="G1556" s="2" t="s">
        <v>48</v>
      </c>
      <c r="H1556" s="2" t="s">
        <v>17</v>
      </c>
      <c r="I1556" s="2" t="s">
        <v>109</v>
      </c>
      <c r="J1556" s="2" t="s">
        <v>15</v>
      </c>
      <c r="K1556" s="2">
        <v>2019</v>
      </c>
      <c r="L1556" s="2" t="s">
        <v>48</v>
      </c>
      <c r="AF1556" s="2" t="s">
        <v>3070</v>
      </c>
      <c r="AG1556" s="2" t="s">
        <v>3070</v>
      </c>
    </row>
    <row r="1557" spans="1:33" s="2" customFormat="1" x14ac:dyDescent="0.25">
      <c r="A1557" s="2">
        <v>339018</v>
      </c>
      <c r="B1557" s="2" t="s">
        <v>2939</v>
      </c>
      <c r="C1557" s="2" t="s">
        <v>504</v>
      </c>
      <c r="D1557" s="2" t="s">
        <v>948</v>
      </c>
      <c r="E1557" s="2" t="s">
        <v>77</v>
      </c>
      <c r="F1557" s="2">
        <v>35925</v>
      </c>
      <c r="G1557" s="2" t="s">
        <v>601</v>
      </c>
      <c r="H1557" s="2" t="s">
        <v>17</v>
      </c>
      <c r="I1557" s="2" t="s">
        <v>109</v>
      </c>
      <c r="J1557" s="2" t="s">
        <v>15</v>
      </c>
      <c r="K1557" s="2">
        <v>2016</v>
      </c>
      <c r="L1557" s="2" t="s">
        <v>41</v>
      </c>
      <c r="AG1557" s="2" t="s">
        <v>3070</v>
      </c>
    </row>
    <row r="1558" spans="1:33" s="2" customFormat="1" x14ac:dyDescent="0.25">
      <c r="A1558" s="2">
        <v>339020</v>
      </c>
      <c r="B1558" s="2" t="s">
        <v>2549</v>
      </c>
      <c r="C1558" s="2" t="s">
        <v>213</v>
      </c>
      <c r="D1558" s="2" t="s">
        <v>357</v>
      </c>
      <c r="E1558" s="2" t="s">
        <v>77</v>
      </c>
      <c r="F1558" s="2">
        <v>29672</v>
      </c>
      <c r="G1558" s="2" t="s">
        <v>2550</v>
      </c>
      <c r="H1558" s="2" t="s">
        <v>20</v>
      </c>
      <c r="I1558" s="2" t="s">
        <v>109</v>
      </c>
      <c r="J1558" s="2" t="s">
        <v>1044</v>
      </c>
      <c r="K1558" s="2">
        <v>2012</v>
      </c>
      <c r="L1558" s="2" t="s">
        <v>74</v>
      </c>
      <c r="AE1558" s="2" t="s">
        <v>3070</v>
      </c>
      <c r="AF1558" s="2" t="s">
        <v>3070</v>
      </c>
      <c r="AG1558" s="2" t="s">
        <v>3070</v>
      </c>
    </row>
    <row r="1559" spans="1:33" s="2" customFormat="1" x14ac:dyDescent="0.25">
      <c r="A1559" s="2">
        <v>339021</v>
      </c>
      <c r="B1559" s="2" t="s">
        <v>2576</v>
      </c>
      <c r="C1559" s="2" t="s">
        <v>284</v>
      </c>
      <c r="D1559" s="2" t="s">
        <v>797</v>
      </c>
      <c r="E1559" s="2" t="s">
        <v>77</v>
      </c>
      <c r="F1559" s="2">
        <v>37135</v>
      </c>
      <c r="G1559" s="2" t="s">
        <v>2577</v>
      </c>
      <c r="H1559" s="2" t="s">
        <v>17</v>
      </c>
      <c r="I1559" s="2" t="s">
        <v>109</v>
      </c>
      <c r="J1559" s="2" t="s">
        <v>1044</v>
      </c>
      <c r="K1559" s="2">
        <v>2022</v>
      </c>
      <c r="L1559" s="2" t="s">
        <v>19</v>
      </c>
      <c r="AG1559" s="2" t="s">
        <v>3070</v>
      </c>
    </row>
    <row r="1560" spans="1:33" s="2" customFormat="1" x14ac:dyDescent="0.25">
      <c r="A1560" s="2">
        <v>339023</v>
      </c>
      <c r="B1560" s="2" t="s">
        <v>2608</v>
      </c>
      <c r="C1560" s="2" t="s">
        <v>325</v>
      </c>
      <c r="D1560" s="2" t="s">
        <v>233</v>
      </c>
      <c r="E1560" s="2" t="s">
        <v>77</v>
      </c>
      <c r="F1560" s="2">
        <v>29952</v>
      </c>
      <c r="G1560" s="2" t="s">
        <v>2609</v>
      </c>
      <c r="H1560" s="2" t="s">
        <v>17</v>
      </c>
      <c r="I1560" s="2" t="s">
        <v>109</v>
      </c>
      <c r="J1560" s="2" t="s">
        <v>15</v>
      </c>
      <c r="K1560" s="2">
        <v>2000</v>
      </c>
      <c r="L1560" s="2" t="s">
        <v>793</v>
      </c>
      <c r="AE1560" s="2" t="s">
        <v>3070</v>
      </c>
      <c r="AF1560" s="2" t="s">
        <v>3070</v>
      </c>
      <c r="AG1560" s="2" t="s">
        <v>3070</v>
      </c>
    </row>
    <row r="1561" spans="1:33" s="2" customFormat="1" x14ac:dyDescent="0.25">
      <c r="A1561" s="2">
        <v>339028</v>
      </c>
      <c r="B1561" s="2" t="s">
        <v>2558</v>
      </c>
      <c r="C1561" s="2" t="s">
        <v>325</v>
      </c>
      <c r="D1561" s="2" t="s">
        <v>819</v>
      </c>
      <c r="E1561" s="2" t="s">
        <v>78</v>
      </c>
      <c r="F1561" s="2">
        <v>36739</v>
      </c>
      <c r="G1561" s="2" t="s">
        <v>19</v>
      </c>
      <c r="H1561" s="2" t="s">
        <v>17</v>
      </c>
      <c r="I1561" s="2" t="s">
        <v>109</v>
      </c>
      <c r="J1561" s="2" t="s">
        <v>15</v>
      </c>
      <c r="K1561" s="2">
        <v>2018</v>
      </c>
      <c r="L1561" s="2" t="s">
        <v>19</v>
      </c>
      <c r="AE1561" s="2" t="s">
        <v>3070</v>
      </c>
      <c r="AF1561" s="2" t="s">
        <v>3070</v>
      </c>
      <c r="AG1561" s="2" t="s">
        <v>3070</v>
      </c>
    </row>
    <row r="1562" spans="1:33" s="2" customFormat="1" x14ac:dyDescent="0.25">
      <c r="A1562" s="2">
        <v>339029</v>
      </c>
      <c r="B1562" s="2" t="s">
        <v>2828</v>
      </c>
      <c r="C1562" s="2" t="s">
        <v>310</v>
      </c>
      <c r="D1562" s="2" t="s">
        <v>803</v>
      </c>
      <c r="E1562" s="2" t="s">
        <v>77</v>
      </c>
      <c r="F1562" s="2">
        <v>37414</v>
      </c>
      <c r="G1562" s="2" t="s">
        <v>19</v>
      </c>
      <c r="H1562" s="2" t="s">
        <v>17</v>
      </c>
      <c r="I1562" s="2" t="s">
        <v>109</v>
      </c>
      <c r="J1562" s="2" t="s">
        <v>15</v>
      </c>
      <c r="K1562" s="2">
        <v>2020</v>
      </c>
      <c r="L1562" s="2" t="s">
        <v>31</v>
      </c>
      <c r="AE1562" s="2" t="s">
        <v>3070</v>
      </c>
      <c r="AF1562" s="2" t="s">
        <v>3070</v>
      </c>
      <c r="AG1562" s="2" t="s">
        <v>3070</v>
      </c>
    </row>
    <row r="1563" spans="1:33" s="2" customFormat="1" x14ac:dyDescent="0.25">
      <c r="A1563" s="2">
        <v>339032</v>
      </c>
      <c r="B1563" s="2" t="s">
        <v>2510</v>
      </c>
      <c r="C1563" s="2" t="s">
        <v>255</v>
      </c>
      <c r="D1563" s="2" t="s">
        <v>2511</v>
      </c>
      <c r="E1563" s="2" t="s">
        <v>78</v>
      </c>
      <c r="G1563" s="2" t="s">
        <v>19</v>
      </c>
      <c r="H1563" s="2" t="s">
        <v>17</v>
      </c>
      <c r="I1563" s="2" t="s">
        <v>109</v>
      </c>
      <c r="J1563" s="2" t="s">
        <v>1044</v>
      </c>
      <c r="K1563" s="2">
        <v>2022</v>
      </c>
      <c r="L1563" s="2" t="s">
        <v>19</v>
      </c>
      <c r="AE1563" s="2" t="s">
        <v>3070</v>
      </c>
      <c r="AF1563" s="2" t="s">
        <v>3070</v>
      </c>
      <c r="AG1563" s="2" t="s">
        <v>3070</v>
      </c>
    </row>
    <row r="1564" spans="1:33" s="2" customFormat="1" x14ac:dyDescent="0.25">
      <c r="A1564" s="2">
        <v>339035</v>
      </c>
      <c r="B1564" s="2" t="s">
        <v>2587</v>
      </c>
      <c r="C1564" s="2" t="s">
        <v>246</v>
      </c>
      <c r="D1564" s="2" t="s">
        <v>2588</v>
      </c>
      <c r="E1564" s="2" t="s">
        <v>77</v>
      </c>
      <c r="F1564" s="2">
        <v>37626</v>
      </c>
      <c r="G1564" s="2" t="s">
        <v>437</v>
      </c>
      <c r="H1564" s="2" t="s">
        <v>17</v>
      </c>
      <c r="I1564" s="2" t="s">
        <v>109</v>
      </c>
      <c r="J1564" s="2" t="s">
        <v>15</v>
      </c>
      <c r="K1564" s="2">
        <v>2020</v>
      </c>
      <c r="L1564" s="2" t="s">
        <v>31</v>
      </c>
      <c r="AE1564" s="2" t="s">
        <v>3070</v>
      </c>
      <c r="AF1564" s="2" t="s">
        <v>3070</v>
      </c>
      <c r="AG1564" s="2" t="s">
        <v>3070</v>
      </c>
    </row>
    <row r="1565" spans="1:33" s="2" customFormat="1" x14ac:dyDescent="0.25">
      <c r="A1565" s="2">
        <v>339042</v>
      </c>
      <c r="B1565" s="2" t="s">
        <v>3034</v>
      </c>
      <c r="C1565" s="2" t="s">
        <v>333</v>
      </c>
      <c r="D1565" s="2" t="s">
        <v>222</v>
      </c>
      <c r="E1565" s="2" t="s">
        <v>78</v>
      </c>
      <c r="F1565" s="2">
        <v>35681</v>
      </c>
      <c r="G1565" s="2" t="s">
        <v>501</v>
      </c>
      <c r="H1565" s="2" t="s">
        <v>17</v>
      </c>
      <c r="I1565" s="2" t="s">
        <v>109</v>
      </c>
      <c r="J1565" s="2" t="s">
        <v>15</v>
      </c>
      <c r="K1565" s="2">
        <v>2015</v>
      </c>
      <c r="L1565" s="2" t="s">
        <v>19</v>
      </c>
      <c r="AF1565" s="2" t="s">
        <v>3070</v>
      </c>
      <c r="AG1565" s="2" t="s">
        <v>3070</v>
      </c>
    </row>
    <row r="1566" spans="1:33" s="2" customFormat="1" x14ac:dyDescent="0.25">
      <c r="A1566" s="2">
        <v>339045</v>
      </c>
      <c r="B1566" s="2" t="s">
        <v>2529</v>
      </c>
      <c r="C1566" s="2" t="s">
        <v>2530</v>
      </c>
      <c r="D1566" s="2" t="s">
        <v>440</v>
      </c>
      <c r="E1566" s="2" t="s">
        <v>78</v>
      </c>
      <c r="F1566" s="2">
        <v>31057</v>
      </c>
      <c r="G1566" s="2" t="s">
        <v>562</v>
      </c>
      <c r="H1566" s="2" t="s">
        <v>17</v>
      </c>
      <c r="I1566" s="2" t="s">
        <v>109</v>
      </c>
      <c r="J1566" s="2" t="s">
        <v>1044</v>
      </c>
      <c r="K1566" s="2">
        <v>2004</v>
      </c>
      <c r="L1566" s="2" t="s">
        <v>71</v>
      </c>
      <c r="AE1566" s="2" t="s">
        <v>3070</v>
      </c>
      <c r="AF1566" s="2" t="s">
        <v>3070</v>
      </c>
      <c r="AG1566" s="2" t="s">
        <v>3070</v>
      </c>
    </row>
    <row r="1567" spans="1:33" s="2" customFormat="1" x14ac:dyDescent="0.25">
      <c r="A1567" s="2">
        <v>339047</v>
      </c>
      <c r="B1567" s="2" t="s">
        <v>2741</v>
      </c>
      <c r="C1567" s="2" t="s">
        <v>250</v>
      </c>
      <c r="D1567" s="2" t="s">
        <v>604</v>
      </c>
      <c r="E1567" s="2" t="s">
        <v>78</v>
      </c>
      <c r="F1567" s="2">
        <v>31057</v>
      </c>
      <c r="G1567" s="2" t="s">
        <v>2742</v>
      </c>
      <c r="H1567" s="2" t="s">
        <v>17</v>
      </c>
      <c r="I1567" s="2" t="s">
        <v>109</v>
      </c>
      <c r="J1567" s="2" t="s">
        <v>1044</v>
      </c>
      <c r="K1567" s="2">
        <v>2004</v>
      </c>
      <c r="L1567" s="2" t="s">
        <v>41</v>
      </c>
      <c r="AG1567" s="2" t="s">
        <v>3070</v>
      </c>
    </row>
    <row r="1568" spans="1:33" s="2" customFormat="1" x14ac:dyDescent="0.25">
      <c r="A1568" s="2">
        <v>339049</v>
      </c>
      <c r="B1568" s="2" t="s">
        <v>2743</v>
      </c>
      <c r="C1568" s="2" t="s">
        <v>1063</v>
      </c>
      <c r="D1568" s="2" t="s">
        <v>273</v>
      </c>
      <c r="E1568" s="2" t="s">
        <v>78</v>
      </c>
      <c r="F1568" s="2">
        <v>32178</v>
      </c>
      <c r="G1568" s="2" t="s">
        <v>2744</v>
      </c>
      <c r="H1568" s="2" t="s">
        <v>17</v>
      </c>
      <c r="I1568" s="2" t="s">
        <v>109</v>
      </c>
      <c r="J1568" s="2" t="s">
        <v>1044</v>
      </c>
      <c r="K1568" s="2">
        <v>2006</v>
      </c>
      <c r="L1568" s="2" t="s">
        <v>41</v>
      </c>
      <c r="AE1568" s="2" t="s">
        <v>3070</v>
      </c>
      <c r="AF1568" s="2" t="s">
        <v>3070</v>
      </c>
      <c r="AG1568" s="2" t="s">
        <v>3070</v>
      </c>
    </row>
    <row r="1569" spans="1:33" s="2" customFormat="1" x14ac:dyDescent="0.25">
      <c r="A1569" s="2">
        <v>339052</v>
      </c>
      <c r="B1569" s="2" t="s">
        <v>2745</v>
      </c>
      <c r="C1569" s="2" t="s">
        <v>480</v>
      </c>
      <c r="D1569" s="2" t="s">
        <v>634</v>
      </c>
      <c r="E1569" s="2" t="s">
        <v>78</v>
      </c>
      <c r="F1569" s="2">
        <v>36919</v>
      </c>
      <c r="G1569" s="2" t="s">
        <v>1784</v>
      </c>
      <c r="H1569" s="2" t="s">
        <v>17</v>
      </c>
      <c r="I1569" s="2" t="s">
        <v>109</v>
      </c>
      <c r="J1569" s="2" t="s">
        <v>15</v>
      </c>
      <c r="K1569" s="2">
        <v>2001</v>
      </c>
      <c r="L1569" s="2" t="s">
        <v>74</v>
      </c>
      <c r="AE1569" s="2" t="s">
        <v>3070</v>
      </c>
      <c r="AF1569" s="2" t="s">
        <v>3070</v>
      </c>
      <c r="AG1569" s="2" t="s">
        <v>3070</v>
      </c>
    </row>
    <row r="1570" spans="1:33" s="2" customFormat="1" x14ac:dyDescent="0.25">
      <c r="A1570" s="2">
        <v>339053</v>
      </c>
      <c r="B1570" s="2" t="s">
        <v>2746</v>
      </c>
      <c r="C1570" s="2" t="s">
        <v>1521</v>
      </c>
      <c r="D1570" s="2" t="s">
        <v>483</v>
      </c>
      <c r="E1570" s="2" t="s">
        <v>77</v>
      </c>
      <c r="F1570" s="2">
        <v>25257</v>
      </c>
      <c r="G1570" s="2" t="s">
        <v>1082</v>
      </c>
      <c r="H1570" s="2" t="s">
        <v>20</v>
      </c>
      <c r="I1570" s="2" t="s">
        <v>109</v>
      </c>
      <c r="J1570" s="2" t="s">
        <v>15</v>
      </c>
      <c r="K1570" s="2">
        <v>1987</v>
      </c>
      <c r="L1570" s="2" t="s">
        <v>74</v>
      </c>
      <c r="AE1570" s="2" t="s">
        <v>3070</v>
      </c>
      <c r="AF1570" s="2" t="s">
        <v>3070</v>
      </c>
      <c r="AG1570" s="2" t="s">
        <v>3070</v>
      </c>
    </row>
    <row r="1571" spans="1:33" s="2" customFormat="1" x14ac:dyDescent="0.25">
      <c r="A1571" s="2">
        <v>339064</v>
      </c>
      <c r="B1571" s="2" t="s">
        <v>2803</v>
      </c>
      <c r="C1571" s="2" t="s">
        <v>2804</v>
      </c>
      <c r="D1571" s="2" t="s">
        <v>2805</v>
      </c>
      <c r="E1571" s="2" t="s">
        <v>78</v>
      </c>
      <c r="F1571" s="2">
        <v>35521</v>
      </c>
      <c r="G1571" s="2" t="s">
        <v>2806</v>
      </c>
      <c r="H1571" s="2" t="s">
        <v>17</v>
      </c>
      <c r="I1571" s="2" t="s">
        <v>109</v>
      </c>
      <c r="J1571" s="2" t="s">
        <v>1044</v>
      </c>
      <c r="K1571" s="2">
        <v>2014</v>
      </c>
      <c r="L1571" s="2" t="s">
        <v>41</v>
      </c>
      <c r="AE1571" s="2" t="s">
        <v>3070</v>
      </c>
      <c r="AF1571" s="2" t="s">
        <v>3070</v>
      </c>
      <c r="AG1571" s="2" t="s">
        <v>3070</v>
      </c>
    </row>
    <row r="1572" spans="1:33" s="2" customFormat="1" x14ac:dyDescent="0.25">
      <c r="A1572" s="2">
        <v>339068</v>
      </c>
      <c r="B1572" s="2" t="s">
        <v>2947</v>
      </c>
      <c r="C1572" s="2" t="s">
        <v>2948</v>
      </c>
      <c r="D1572" s="2" t="s">
        <v>2949</v>
      </c>
      <c r="E1572" s="2" t="s">
        <v>77</v>
      </c>
      <c r="F1572" s="2">
        <v>37038</v>
      </c>
      <c r="G1572" s="2" t="s">
        <v>19</v>
      </c>
      <c r="H1572" s="2" t="s">
        <v>17</v>
      </c>
      <c r="I1572" s="2" t="s">
        <v>109</v>
      </c>
      <c r="J1572" s="2" t="s">
        <v>15</v>
      </c>
      <c r="K1572" s="2">
        <v>2019</v>
      </c>
      <c r="L1572" s="2" t="s">
        <v>19</v>
      </c>
      <c r="AG1572" s="2" t="s">
        <v>3070</v>
      </c>
    </row>
    <row r="1573" spans="1:33" s="2" customFormat="1" x14ac:dyDescent="0.25">
      <c r="A1573" s="2">
        <v>339072</v>
      </c>
      <c r="B1573" s="2" t="s">
        <v>2849</v>
      </c>
      <c r="C1573" s="2" t="s">
        <v>246</v>
      </c>
      <c r="D1573" s="2" t="s">
        <v>316</v>
      </c>
      <c r="E1573" s="2" t="s">
        <v>77</v>
      </c>
      <c r="F1573" s="2">
        <v>34470</v>
      </c>
      <c r="G1573" s="2" t="s">
        <v>434</v>
      </c>
      <c r="H1573" s="2" t="s">
        <v>17</v>
      </c>
      <c r="I1573" s="2" t="s">
        <v>109</v>
      </c>
      <c r="J1573" s="2" t="s">
        <v>1044</v>
      </c>
      <c r="K1573" s="2">
        <v>2013</v>
      </c>
      <c r="L1573" s="2" t="s">
        <v>31</v>
      </c>
      <c r="AG1573" s="2" t="s">
        <v>3070</v>
      </c>
    </row>
    <row r="1574" spans="1:33" s="2" customFormat="1" x14ac:dyDescent="0.25">
      <c r="A1574" s="2">
        <v>339078</v>
      </c>
      <c r="B1574" s="2" t="s">
        <v>3023</v>
      </c>
      <c r="C1574" s="2" t="s">
        <v>851</v>
      </c>
      <c r="D1574" s="2" t="s">
        <v>418</v>
      </c>
      <c r="E1574" s="2" t="s">
        <v>78</v>
      </c>
      <c r="F1574" s="2">
        <v>35065</v>
      </c>
      <c r="G1574" s="2" t="s">
        <v>864</v>
      </c>
      <c r="H1574" s="2" t="s">
        <v>17</v>
      </c>
      <c r="I1574" s="2" t="s">
        <v>109</v>
      </c>
      <c r="J1574" s="2" t="s">
        <v>15</v>
      </c>
      <c r="K1574" s="2">
        <v>2014</v>
      </c>
      <c r="L1574" s="2" t="s">
        <v>31</v>
      </c>
      <c r="AF1574" s="2" t="s">
        <v>3070</v>
      </c>
      <c r="AG1574" s="2" t="s">
        <v>3070</v>
      </c>
    </row>
    <row r="1575" spans="1:33" s="2" customFormat="1" x14ac:dyDescent="0.25">
      <c r="A1575" s="2">
        <v>339080</v>
      </c>
      <c r="B1575" s="2" t="s">
        <v>2747</v>
      </c>
      <c r="C1575" s="2" t="s">
        <v>2748</v>
      </c>
      <c r="D1575" s="2" t="s">
        <v>365</v>
      </c>
      <c r="E1575" s="2" t="s">
        <v>77</v>
      </c>
      <c r="F1575" s="2">
        <v>34602</v>
      </c>
      <c r="G1575" s="2" t="s">
        <v>593</v>
      </c>
      <c r="H1575" s="2" t="s">
        <v>17</v>
      </c>
      <c r="I1575" s="2" t="s">
        <v>109</v>
      </c>
      <c r="J1575" s="2" t="s">
        <v>1044</v>
      </c>
      <c r="L1575" s="2" t="s">
        <v>19</v>
      </c>
      <c r="AE1575" s="2" t="s">
        <v>3070</v>
      </c>
      <c r="AF1575" s="2" t="s">
        <v>3070</v>
      </c>
      <c r="AG1575" s="2" t="s">
        <v>3070</v>
      </c>
    </row>
    <row r="1576" spans="1:33" s="2" customFormat="1" x14ac:dyDescent="0.25">
      <c r="A1576" s="2">
        <v>339082</v>
      </c>
      <c r="B1576" s="2" t="s">
        <v>2749</v>
      </c>
      <c r="C1576" s="2" t="s">
        <v>424</v>
      </c>
      <c r="D1576" s="2" t="s">
        <v>233</v>
      </c>
      <c r="E1576" s="2" t="s">
        <v>78</v>
      </c>
      <c r="F1576" s="2">
        <v>35034</v>
      </c>
      <c r="G1576" s="2" t="s">
        <v>233</v>
      </c>
      <c r="H1576" s="2" t="s">
        <v>17</v>
      </c>
      <c r="I1576" s="2" t="s">
        <v>109</v>
      </c>
      <c r="J1576" s="2" t="s">
        <v>15</v>
      </c>
      <c r="K1576" s="2">
        <v>2013</v>
      </c>
      <c r="L1576" s="2" t="s">
        <v>41</v>
      </c>
      <c r="AE1576" s="2" t="s">
        <v>3070</v>
      </c>
      <c r="AF1576" s="2" t="s">
        <v>3070</v>
      </c>
      <c r="AG1576" s="2" t="s">
        <v>3070</v>
      </c>
    </row>
    <row r="1577" spans="1:33" s="2" customFormat="1" x14ac:dyDescent="0.25">
      <c r="A1577" s="2">
        <v>339087</v>
      </c>
      <c r="B1577" s="2" t="s">
        <v>2688</v>
      </c>
      <c r="C1577" s="2" t="s">
        <v>304</v>
      </c>
      <c r="D1577" s="2" t="s">
        <v>405</v>
      </c>
      <c r="E1577" s="2" t="s">
        <v>77</v>
      </c>
      <c r="F1577" s="2">
        <v>29641</v>
      </c>
      <c r="G1577" s="2" t="s">
        <v>19</v>
      </c>
      <c r="H1577" s="2" t="s">
        <v>17</v>
      </c>
      <c r="I1577" s="2" t="s">
        <v>109</v>
      </c>
      <c r="J1577" s="2" t="s">
        <v>1044</v>
      </c>
      <c r="K1577" s="2">
        <v>2006</v>
      </c>
      <c r="L1577" s="2" t="s">
        <v>19</v>
      </c>
      <c r="AE1577" s="2" t="s">
        <v>3070</v>
      </c>
      <c r="AF1577" s="2" t="s">
        <v>3070</v>
      </c>
      <c r="AG1577" s="2" t="s">
        <v>3070</v>
      </c>
    </row>
    <row r="1578" spans="1:33" s="2" customFormat="1" x14ac:dyDescent="0.25">
      <c r="A1578" s="2">
        <v>339097</v>
      </c>
      <c r="B1578" s="2" t="s">
        <v>2750</v>
      </c>
      <c r="C1578" s="2" t="s">
        <v>524</v>
      </c>
      <c r="D1578" s="2" t="s">
        <v>2751</v>
      </c>
      <c r="E1578" s="2" t="s">
        <v>77</v>
      </c>
      <c r="F1578" s="2">
        <v>35497</v>
      </c>
      <c r="G1578" s="2" t="s">
        <v>2752</v>
      </c>
      <c r="H1578" s="2" t="s">
        <v>17</v>
      </c>
      <c r="I1578" s="2" t="s">
        <v>109</v>
      </c>
      <c r="J1578" s="2" t="s">
        <v>15</v>
      </c>
      <c r="K1578" s="2">
        <v>2015</v>
      </c>
      <c r="L1578" s="2" t="s">
        <v>41</v>
      </c>
      <c r="AE1578" s="2" t="s">
        <v>3070</v>
      </c>
      <c r="AF1578" s="2" t="s">
        <v>3070</v>
      </c>
      <c r="AG1578" s="2" t="s">
        <v>3070</v>
      </c>
    </row>
    <row r="1579" spans="1:33" s="2" customFormat="1" x14ac:dyDescent="0.25">
      <c r="A1579" s="2">
        <v>339099</v>
      </c>
      <c r="B1579" s="2" t="s">
        <v>2660</v>
      </c>
      <c r="C1579" s="2" t="s">
        <v>230</v>
      </c>
      <c r="D1579" s="2" t="s">
        <v>412</v>
      </c>
      <c r="E1579" s="2" t="s">
        <v>77</v>
      </c>
      <c r="G1579" s="2" t="s">
        <v>19</v>
      </c>
      <c r="H1579" s="2" t="s">
        <v>17</v>
      </c>
      <c r="I1579" s="2" t="s">
        <v>109</v>
      </c>
      <c r="J1579" s="2" t="s">
        <v>15</v>
      </c>
      <c r="K1579" s="2">
        <v>2022</v>
      </c>
      <c r="L1579" s="2" t="s">
        <v>19</v>
      </c>
      <c r="AF1579" s="2" t="s">
        <v>3070</v>
      </c>
      <c r="AG1579" s="2" t="s">
        <v>3070</v>
      </c>
    </row>
    <row r="1580" spans="1:33" s="2" customFormat="1" x14ac:dyDescent="0.25">
      <c r="A1580" s="2">
        <v>339100</v>
      </c>
      <c r="B1580" s="2" t="s">
        <v>2516</v>
      </c>
      <c r="C1580" s="2" t="s">
        <v>2517</v>
      </c>
      <c r="D1580" s="2" t="s">
        <v>241</v>
      </c>
      <c r="E1580" s="2" t="s">
        <v>78</v>
      </c>
      <c r="F1580" s="2">
        <v>36071</v>
      </c>
      <c r="G1580" s="2" t="s">
        <v>2518</v>
      </c>
      <c r="H1580" s="2" t="s">
        <v>17</v>
      </c>
      <c r="I1580" s="2" t="s">
        <v>109</v>
      </c>
      <c r="J1580" s="2" t="s">
        <v>15</v>
      </c>
      <c r="K1580" s="2">
        <v>2017</v>
      </c>
      <c r="L1580" s="2" t="s">
        <v>74</v>
      </c>
      <c r="AE1580" s="2" t="s">
        <v>3070</v>
      </c>
      <c r="AF1580" s="2" t="s">
        <v>3070</v>
      </c>
      <c r="AG1580" s="2" t="s">
        <v>3070</v>
      </c>
    </row>
    <row r="1581" spans="1:33" s="2" customFormat="1" x14ac:dyDescent="0.25">
      <c r="A1581" s="2">
        <v>339105</v>
      </c>
      <c r="B1581" s="2" t="s">
        <v>2847</v>
      </c>
      <c r="C1581" s="2" t="s">
        <v>630</v>
      </c>
      <c r="D1581" s="2" t="s">
        <v>280</v>
      </c>
      <c r="E1581" s="2" t="s">
        <v>78</v>
      </c>
      <c r="F1581" s="2">
        <v>33009</v>
      </c>
      <c r="G1581" s="2" t="s">
        <v>645</v>
      </c>
      <c r="H1581" s="2" t="s">
        <v>17</v>
      </c>
      <c r="I1581" s="2" t="s">
        <v>109</v>
      </c>
      <c r="J1581" s="2" t="s">
        <v>1044</v>
      </c>
      <c r="K1581" s="2">
        <v>2008</v>
      </c>
      <c r="L1581" s="2" t="s">
        <v>41</v>
      </c>
      <c r="AG1581" s="2" t="s">
        <v>3070</v>
      </c>
    </row>
    <row r="1582" spans="1:33" s="2" customFormat="1" x14ac:dyDescent="0.25">
      <c r="A1582" s="2">
        <v>339106</v>
      </c>
      <c r="B1582" s="2" t="s">
        <v>2531</v>
      </c>
      <c r="C1582" s="2" t="s">
        <v>250</v>
      </c>
      <c r="D1582" s="2" t="s">
        <v>263</v>
      </c>
      <c r="E1582" s="2" t="s">
        <v>77</v>
      </c>
      <c r="F1582" s="2">
        <v>32186</v>
      </c>
      <c r="G1582" s="2" t="s">
        <v>19</v>
      </c>
      <c r="H1582" s="2" t="s">
        <v>17</v>
      </c>
      <c r="I1582" s="2" t="s">
        <v>109</v>
      </c>
      <c r="J1582" s="2" t="s">
        <v>1044</v>
      </c>
      <c r="K1582" s="2">
        <v>2006</v>
      </c>
      <c r="L1582" s="2" t="s">
        <v>19</v>
      </c>
      <c r="AE1582" s="2" t="s">
        <v>3070</v>
      </c>
      <c r="AF1582" s="2" t="s">
        <v>3070</v>
      </c>
      <c r="AG1582" s="2" t="s">
        <v>3070</v>
      </c>
    </row>
    <row r="1583" spans="1:33" s="2" customFormat="1" x14ac:dyDescent="0.25">
      <c r="A1583" s="2">
        <v>339114</v>
      </c>
      <c r="B1583" s="2" t="s">
        <v>2753</v>
      </c>
      <c r="C1583" s="2" t="s">
        <v>345</v>
      </c>
      <c r="D1583" s="2" t="s">
        <v>273</v>
      </c>
      <c r="E1583" s="2" t="s">
        <v>78</v>
      </c>
      <c r="F1583" s="2">
        <v>33133</v>
      </c>
      <c r="G1583" s="2" t="s">
        <v>19</v>
      </c>
      <c r="H1583" s="2" t="s">
        <v>17</v>
      </c>
      <c r="I1583" s="2" t="s">
        <v>109</v>
      </c>
      <c r="J1583" s="2" t="s">
        <v>1044</v>
      </c>
      <c r="K1583" s="2">
        <v>2022</v>
      </c>
      <c r="L1583" s="2" t="s">
        <v>19</v>
      </c>
      <c r="AE1583" s="2" t="s">
        <v>3070</v>
      </c>
      <c r="AF1583" s="2" t="s">
        <v>3070</v>
      </c>
      <c r="AG1583" s="2" t="s">
        <v>3070</v>
      </c>
    </row>
    <row r="1584" spans="1:33" s="2" customFormat="1" x14ac:dyDescent="0.25">
      <c r="A1584" s="2">
        <v>339127</v>
      </c>
      <c r="B1584" s="2" t="s">
        <v>2754</v>
      </c>
      <c r="C1584" s="2" t="s">
        <v>521</v>
      </c>
      <c r="D1584" s="2" t="s">
        <v>389</v>
      </c>
      <c r="E1584" s="2" t="s">
        <v>77</v>
      </c>
      <c r="F1584" s="2">
        <v>36144</v>
      </c>
      <c r="G1584" s="2" t="s">
        <v>71</v>
      </c>
      <c r="H1584" s="2" t="s">
        <v>17</v>
      </c>
      <c r="I1584" s="2" t="s">
        <v>109</v>
      </c>
      <c r="J1584" s="2" t="s">
        <v>15</v>
      </c>
      <c r="K1584" s="2">
        <v>2016</v>
      </c>
      <c r="L1584" s="2" t="s">
        <v>71</v>
      </c>
      <c r="AE1584" s="2" t="s">
        <v>3070</v>
      </c>
      <c r="AF1584" s="2" t="s">
        <v>3070</v>
      </c>
      <c r="AG1584" s="2" t="s">
        <v>3070</v>
      </c>
    </row>
    <row r="1585" spans="1:33" s="2" customFormat="1" x14ac:dyDescent="0.25">
      <c r="A1585" s="2">
        <v>339137</v>
      </c>
      <c r="B1585" s="2" t="s">
        <v>3007</v>
      </c>
      <c r="C1585" s="2" t="s">
        <v>230</v>
      </c>
      <c r="D1585" s="2" t="s">
        <v>629</v>
      </c>
      <c r="E1585" s="2" t="s">
        <v>78</v>
      </c>
      <c r="F1585" s="2">
        <v>36971</v>
      </c>
      <c r="H1585" s="2" t="s">
        <v>17</v>
      </c>
      <c r="I1585" s="2" t="s">
        <v>109</v>
      </c>
      <c r="J1585" s="2" t="s">
        <v>15</v>
      </c>
      <c r="K1585" s="2">
        <v>2019</v>
      </c>
      <c r="L1585" s="2" t="s">
        <v>41</v>
      </c>
      <c r="AG1585" s="2" t="s">
        <v>3070</v>
      </c>
    </row>
    <row r="1586" spans="1:33" s="2" customFormat="1" x14ac:dyDescent="0.25">
      <c r="A1586" s="2">
        <v>339140</v>
      </c>
      <c r="B1586" s="2" t="s">
        <v>2794</v>
      </c>
      <c r="C1586" s="2" t="s">
        <v>2795</v>
      </c>
      <c r="D1586" s="2" t="s">
        <v>342</v>
      </c>
      <c r="E1586" s="2" t="s">
        <v>78</v>
      </c>
      <c r="F1586" s="2">
        <v>36016</v>
      </c>
      <c r="G1586" s="2" t="s">
        <v>2796</v>
      </c>
      <c r="H1586" s="2" t="s">
        <v>17</v>
      </c>
      <c r="I1586" s="2" t="s">
        <v>109</v>
      </c>
      <c r="J1586" s="2" t="s">
        <v>1044</v>
      </c>
      <c r="K1586" s="2">
        <v>2020</v>
      </c>
      <c r="L1586" s="2" t="s">
        <v>71</v>
      </c>
      <c r="AF1586" s="2" t="s">
        <v>3070</v>
      </c>
      <c r="AG1586" s="2" t="s">
        <v>3070</v>
      </c>
    </row>
    <row r="1587" spans="1:33" s="2" customFormat="1" x14ac:dyDescent="0.25">
      <c r="A1587" s="2">
        <v>339155</v>
      </c>
      <c r="B1587" s="2" t="s">
        <v>2755</v>
      </c>
      <c r="C1587" s="2" t="s">
        <v>230</v>
      </c>
      <c r="D1587" s="2" t="s">
        <v>306</v>
      </c>
      <c r="E1587" s="2" t="s">
        <v>78</v>
      </c>
      <c r="F1587" s="2">
        <v>33239</v>
      </c>
      <c r="G1587" s="2" t="s">
        <v>19</v>
      </c>
      <c r="H1587" s="2" t="s">
        <v>17</v>
      </c>
      <c r="I1587" s="2" t="s">
        <v>109</v>
      </c>
      <c r="J1587" s="2" t="s">
        <v>1044</v>
      </c>
      <c r="K1587" s="2">
        <v>2009</v>
      </c>
      <c r="L1587" s="2" t="s">
        <v>74</v>
      </c>
      <c r="AE1587" s="2" t="s">
        <v>3070</v>
      </c>
      <c r="AF1587" s="2" t="s">
        <v>3070</v>
      </c>
      <c r="AG1587" s="2" t="s">
        <v>3070</v>
      </c>
    </row>
    <row r="1588" spans="1:33" s="2" customFormat="1" x14ac:dyDescent="0.25">
      <c r="A1588" s="2">
        <v>339160</v>
      </c>
      <c r="B1588" s="2" t="s">
        <v>2885</v>
      </c>
      <c r="C1588" s="2" t="s">
        <v>725</v>
      </c>
      <c r="D1588" s="2" t="s">
        <v>798</v>
      </c>
      <c r="E1588" s="2" t="s">
        <v>78</v>
      </c>
      <c r="F1588" s="2">
        <v>33971</v>
      </c>
      <c r="G1588" s="2" t="s">
        <v>691</v>
      </c>
      <c r="H1588" s="2" t="s">
        <v>17</v>
      </c>
      <c r="I1588" s="2" t="s">
        <v>109</v>
      </c>
      <c r="J1588" s="2" t="s">
        <v>1044</v>
      </c>
      <c r="K1588" s="2">
        <v>2012</v>
      </c>
      <c r="L1588" s="2" t="s">
        <v>19</v>
      </c>
      <c r="AF1588" s="2" t="s">
        <v>3070</v>
      </c>
      <c r="AG1588" s="2" t="s">
        <v>3070</v>
      </c>
    </row>
    <row r="1589" spans="1:33" s="2" customFormat="1" x14ac:dyDescent="0.25">
      <c r="A1589" s="2">
        <v>339161</v>
      </c>
      <c r="B1589" s="2" t="s">
        <v>2561</v>
      </c>
      <c r="C1589" s="2" t="s">
        <v>586</v>
      </c>
      <c r="D1589" s="2" t="s">
        <v>290</v>
      </c>
      <c r="E1589" s="2" t="s">
        <v>78</v>
      </c>
      <c r="F1589" s="2">
        <v>33490</v>
      </c>
      <c r="G1589" s="2" t="s">
        <v>19</v>
      </c>
      <c r="H1589" s="2" t="s">
        <v>17</v>
      </c>
      <c r="I1589" s="2" t="s">
        <v>109</v>
      </c>
      <c r="J1589" s="2" t="s">
        <v>1044</v>
      </c>
      <c r="K1589" s="2">
        <v>2013</v>
      </c>
      <c r="L1589" s="2" t="s">
        <v>74</v>
      </c>
      <c r="AG1589" s="2" t="s">
        <v>3070</v>
      </c>
    </row>
    <row r="1590" spans="1:33" s="2" customFormat="1" x14ac:dyDescent="0.25">
      <c r="A1590" s="2">
        <v>339167</v>
      </c>
      <c r="B1590" s="2" t="s">
        <v>2811</v>
      </c>
      <c r="C1590" s="2" t="s">
        <v>230</v>
      </c>
      <c r="D1590" s="2" t="s">
        <v>2812</v>
      </c>
      <c r="E1590" s="2" t="s">
        <v>77</v>
      </c>
      <c r="F1590" s="2">
        <v>35096</v>
      </c>
      <c r="G1590" s="2" t="s">
        <v>2813</v>
      </c>
      <c r="H1590" s="2" t="s">
        <v>17</v>
      </c>
      <c r="I1590" s="2" t="s">
        <v>109</v>
      </c>
      <c r="J1590" s="2" t="s">
        <v>1044</v>
      </c>
      <c r="K1590" s="2">
        <v>2013</v>
      </c>
      <c r="L1590" s="2" t="s">
        <v>56</v>
      </c>
      <c r="AE1590" s="2" t="s">
        <v>3070</v>
      </c>
      <c r="AF1590" s="2" t="s">
        <v>3070</v>
      </c>
      <c r="AG1590" s="2" t="s">
        <v>3070</v>
      </c>
    </row>
    <row r="1591" spans="1:33" s="2" customFormat="1" x14ac:dyDescent="0.25">
      <c r="A1591" s="2">
        <v>339172</v>
      </c>
      <c r="B1591" s="2" t="s">
        <v>2958</v>
      </c>
      <c r="C1591" s="2" t="s">
        <v>390</v>
      </c>
      <c r="D1591" s="2" t="s">
        <v>280</v>
      </c>
      <c r="E1591" s="2" t="s">
        <v>78</v>
      </c>
      <c r="F1591" s="2">
        <v>35084</v>
      </c>
      <c r="G1591" s="2" t="s">
        <v>68</v>
      </c>
      <c r="H1591" s="2" t="s">
        <v>17</v>
      </c>
      <c r="I1591" s="2" t="s">
        <v>109</v>
      </c>
      <c r="J1591" s="2" t="s">
        <v>15</v>
      </c>
      <c r="K1591" s="2">
        <v>2013</v>
      </c>
      <c r="L1591" s="2" t="s">
        <v>68</v>
      </c>
      <c r="AF1591" s="2" t="s">
        <v>3070</v>
      </c>
      <c r="AG1591" s="2" t="s">
        <v>3070</v>
      </c>
    </row>
    <row r="1592" spans="1:33" s="2" customFormat="1" x14ac:dyDescent="0.25">
      <c r="A1592" s="2">
        <v>339180</v>
      </c>
      <c r="B1592" s="2" t="s">
        <v>2858</v>
      </c>
      <c r="C1592" s="2" t="s">
        <v>288</v>
      </c>
      <c r="D1592" s="2" t="s">
        <v>425</v>
      </c>
      <c r="E1592" s="2" t="s">
        <v>78</v>
      </c>
      <c r="F1592" s="2">
        <v>36161</v>
      </c>
      <c r="G1592" s="2" t="s">
        <v>705</v>
      </c>
      <c r="H1592" s="2" t="s">
        <v>17</v>
      </c>
      <c r="I1592" s="2" t="s">
        <v>109</v>
      </c>
      <c r="J1592" s="2" t="s">
        <v>1044</v>
      </c>
      <c r="K1592" s="2">
        <v>2017</v>
      </c>
      <c r="L1592" s="2" t="s">
        <v>19</v>
      </c>
      <c r="AG1592" s="2" t="s">
        <v>3070</v>
      </c>
    </row>
    <row r="1593" spans="1:33" s="2" customFormat="1" x14ac:dyDescent="0.25">
      <c r="A1593" s="2">
        <v>339200</v>
      </c>
      <c r="B1593" s="2" t="s">
        <v>944</v>
      </c>
      <c r="C1593" s="2" t="s">
        <v>413</v>
      </c>
      <c r="D1593" s="2" t="s">
        <v>296</v>
      </c>
      <c r="E1593" s="2" t="s">
        <v>78</v>
      </c>
      <c r="F1593" s="2">
        <v>33838</v>
      </c>
      <c r="G1593" s="2" t="s">
        <v>19</v>
      </c>
      <c r="H1593" s="2" t="s">
        <v>17</v>
      </c>
      <c r="I1593" s="2" t="s">
        <v>109</v>
      </c>
      <c r="J1593" s="2" t="s">
        <v>1044</v>
      </c>
      <c r="K1593" s="2">
        <v>2011</v>
      </c>
      <c r="L1593" s="2" t="s">
        <v>31</v>
      </c>
      <c r="AF1593" s="2" t="s">
        <v>3070</v>
      </c>
      <c r="AG1593" s="2" t="s">
        <v>3070</v>
      </c>
    </row>
    <row r="1594" spans="1:33" s="2" customFormat="1" x14ac:dyDescent="0.25">
      <c r="A1594" s="2">
        <v>339208</v>
      </c>
      <c r="B1594" s="2" t="s">
        <v>2814</v>
      </c>
      <c r="C1594" s="2" t="s">
        <v>230</v>
      </c>
      <c r="D1594" s="2" t="s">
        <v>711</v>
      </c>
      <c r="E1594" s="2" t="s">
        <v>78</v>
      </c>
      <c r="F1594" s="2">
        <v>32167</v>
      </c>
      <c r="G1594" s="2" t="s">
        <v>2815</v>
      </c>
      <c r="H1594" s="2" t="s">
        <v>17</v>
      </c>
      <c r="I1594" s="2" t="s">
        <v>109</v>
      </c>
      <c r="J1594" s="2" t="s">
        <v>1044</v>
      </c>
      <c r="K1594" s="2">
        <v>2007</v>
      </c>
      <c r="L1594" s="2" t="s">
        <v>31</v>
      </c>
      <c r="AE1594" s="2" t="s">
        <v>3070</v>
      </c>
      <c r="AF1594" s="2" t="s">
        <v>3070</v>
      </c>
      <c r="AG1594" s="2" t="s">
        <v>3070</v>
      </c>
    </row>
    <row r="1595" spans="1:33" s="2" customFormat="1" x14ac:dyDescent="0.25">
      <c r="A1595" s="2">
        <v>339210</v>
      </c>
      <c r="B1595" s="2" t="s">
        <v>2893</v>
      </c>
      <c r="C1595" s="2" t="s">
        <v>482</v>
      </c>
      <c r="D1595" s="2" t="s">
        <v>2894</v>
      </c>
      <c r="E1595" s="2" t="s">
        <v>77</v>
      </c>
      <c r="F1595" s="2">
        <v>35018</v>
      </c>
      <c r="G1595" s="2" t="s">
        <v>19</v>
      </c>
      <c r="H1595" s="2" t="s">
        <v>17</v>
      </c>
      <c r="I1595" s="2" t="s">
        <v>109</v>
      </c>
      <c r="J1595" s="2" t="s">
        <v>15</v>
      </c>
      <c r="K1595" s="2">
        <v>2013</v>
      </c>
      <c r="L1595" s="2" t="s">
        <v>19</v>
      </c>
      <c r="AF1595" s="2" t="s">
        <v>3070</v>
      </c>
      <c r="AG1595" s="2" t="s">
        <v>3070</v>
      </c>
    </row>
    <row r="1596" spans="1:33" s="2" customFormat="1" x14ac:dyDescent="0.25">
      <c r="A1596" s="2">
        <v>339214</v>
      </c>
      <c r="B1596" s="2" t="s">
        <v>2856</v>
      </c>
      <c r="C1596" s="2" t="s">
        <v>2619</v>
      </c>
      <c r="D1596" s="2" t="s">
        <v>233</v>
      </c>
      <c r="E1596" s="2" t="s">
        <v>78</v>
      </c>
      <c r="F1596" s="2">
        <v>34789</v>
      </c>
      <c r="G1596" s="2" t="s">
        <v>19</v>
      </c>
      <c r="H1596" s="2" t="s">
        <v>17</v>
      </c>
      <c r="I1596" s="2" t="s">
        <v>109</v>
      </c>
      <c r="J1596" s="2" t="s">
        <v>1044</v>
      </c>
      <c r="K1596" s="2">
        <v>2013</v>
      </c>
      <c r="L1596" s="2" t="s">
        <v>74</v>
      </c>
      <c r="AE1596" s="2" t="s">
        <v>3070</v>
      </c>
      <c r="AF1596" s="2" t="s">
        <v>3070</v>
      </c>
      <c r="AG1596" s="2" t="s">
        <v>3070</v>
      </c>
    </row>
    <row r="1597" spans="1:33" s="2" customFormat="1" x14ac:dyDescent="0.25">
      <c r="A1597" s="2">
        <v>339218</v>
      </c>
      <c r="B1597" s="2" t="s">
        <v>2671</v>
      </c>
      <c r="C1597" s="2" t="s">
        <v>2672</v>
      </c>
      <c r="D1597" s="2" t="s">
        <v>342</v>
      </c>
      <c r="E1597" s="2" t="s">
        <v>78</v>
      </c>
      <c r="F1597" s="2">
        <v>35431</v>
      </c>
      <c r="G1597" s="2" t="s">
        <v>2673</v>
      </c>
      <c r="H1597" s="2" t="s">
        <v>17</v>
      </c>
      <c r="I1597" s="2" t="s">
        <v>109</v>
      </c>
      <c r="J1597" s="2" t="s">
        <v>15</v>
      </c>
      <c r="K1597" s="2">
        <v>2015</v>
      </c>
      <c r="L1597" s="2" t="s">
        <v>19</v>
      </c>
      <c r="AE1597" s="2" t="s">
        <v>3070</v>
      </c>
      <c r="AF1597" s="2" t="s">
        <v>3070</v>
      </c>
      <c r="AG1597" s="2" t="s">
        <v>3070</v>
      </c>
    </row>
    <row r="1598" spans="1:33" s="2" customFormat="1" x14ac:dyDescent="0.25">
      <c r="A1598" s="2">
        <v>339223</v>
      </c>
      <c r="B1598" s="2" t="s">
        <v>2822</v>
      </c>
      <c r="C1598" s="2" t="s">
        <v>250</v>
      </c>
      <c r="D1598" s="2" t="s">
        <v>933</v>
      </c>
      <c r="E1598" s="2" t="s">
        <v>78</v>
      </c>
      <c r="G1598" s="2" t="s">
        <v>212</v>
      </c>
      <c r="H1598" s="2" t="s">
        <v>17</v>
      </c>
      <c r="I1598" s="2" t="s">
        <v>109</v>
      </c>
      <c r="J1598" s="2" t="s">
        <v>15</v>
      </c>
      <c r="K1598" s="2">
        <v>2022</v>
      </c>
      <c r="L1598" s="2" t="s">
        <v>19</v>
      </c>
      <c r="AF1598" s="2" t="s">
        <v>3070</v>
      </c>
      <c r="AG1598" s="2" t="s">
        <v>3070</v>
      </c>
    </row>
    <row r="1599" spans="1:33" s="2" customFormat="1" x14ac:dyDescent="0.25">
      <c r="A1599" s="2">
        <v>339230</v>
      </c>
      <c r="B1599" s="2" t="s">
        <v>2758</v>
      </c>
      <c r="C1599" s="2" t="s">
        <v>371</v>
      </c>
      <c r="D1599" s="2" t="s">
        <v>628</v>
      </c>
      <c r="E1599" s="2" t="s">
        <v>78</v>
      </c>
      <c r="F1599" s="2">
        <v>33239</v>
      </c>
      <c r="G1599" s="2" t="s">
        <v>19</v>
      </c>
      <c r="H1599" s="2" t="s">
        <v>17</v>
      </c>
      <c r="I1599" s="2" t="s">
        <v>109</v>
      </c>
      <c r="AF1599" s="2" t="s">
        <v>3070</v>
      </c>
      <c r="AG1599" s="2" t="s">
        <v>3070</v>
      </c>
    </row>
    <row r="1600" spans="1:33" s="2" customFormat="1" x14ac:dyDescent="0.25">
      <c r="A1600" s="2">
        <v>339234</v>
      </c>
      <c r="B1600" s="2" t="s">
        <v>2690</v>
      </c>
      <c r="C1600" s="2" t="s">
        <v>474</v>
      </c>
      <c r="D1600" s="2" t="s">
        <v>387</v>
      </c>
      <c r="E1600" s="2" t="s">
        <v>78</v>
      </c>
      <c r="F1600" s="2">
        <v>32767</v>
      </c>
      <c r="G1600" s="2" t="s">
        <v>71</v>
      </c>
      <c r="H1600" s="2" t="s">
        <v>17</v>
      </c>
      <c r="I1600" s="2" t="s">
        <v>109</v>
      </c>
      <c r="J1600" s="2" t="s">
        <v>1044</v>
      </c>
      <c r="K1600" s="2">
        <v>2019</v>
      </c>
      <c r="L1600" s="2" t="s">
        <v>31</v>
      </c>
      <c r="AE1600" s="2" t="s">
        <v>3070</v>
      </c>
      <c r="AF1600" s="2" t="s">
        <v>3070</v>
      </c>
      <c r="AG1600" s="2" t="s">
        <v>3070</v>
      </c>
    </row>
    <row r="1601" spans="1:33" s="2" customFormat="1" x14ac:dyDescent="0.25">
      <c r="A1601" s="2">
        <v>339235</v>
      </c>
      <c r="B1601" s="2" t="s">
        <v>3022</v>
      </c>
      <c r="C1601" s="2" t="s">
        <v>230</v>
      </c>
      <c r="D1601" s="2" t="s">
        <v>844</v>
      </c>
      <c r="E1601" s="2" t="s">
        <v>78</v>
      </c>
      <c r="F1601" s="2">
        <v>36044</v>
      </c>
      <c r="G1601" s="2" t="s">
        <v>212</v>
      </c>
      <c r="H1601" s="2" t="s">
        <v>17</v>
      </c>
      <c r="I1601" s="2" t="s">
        <v>109</v>
      </c>
      <c r="J1601" s="2" t="s">
        <v>15</v>
      </c>
      <c r="K1601" s="2">
        <v>2016</v>
      </c>
      <c r="L1601" s="2" t="s">
        <v>19</v>
      </c>
      <c r="AE1601" s="2" t="s">
        <v>3070</v>
      </c>
      <c r="AF1601" s="2" t="s">
        <v>3070</v>
      </c>
      <c r="AG1601" s="2" t="s">
        <v>3070</v>
      </c>
    </row>
    <row r="1602" spans="1:33" s="2" customFormat="1" x14ac:dyDescent="0.25">
      <c r="A1602" s="2">
        <v>339236</v>
      </c>
      <c r="B1602" s="2" t="s">
        <v>2573</v>
      </c>
      <c r="C1602" s="2" t="s">
        <v>2517</v>
      </c>
      <c r="D1602" s="2" t="s">
        <v>301</v>
      </c>
      <c r="E1602" s="2" t="s">
        <v>77</v>
      </c>
      <c r="F1602" s="2">
        <v>28830</v>
      </c>
      <c r="G1602" s="2" t="s">
        <v>2574</v>
      </c>
      <c r="H1602" s="2" t="s">
        <v>17</v>
      </c>
      <c r="I1602" s="2" t="s">
        <v>109</v>
      </c>
      <c r="J1602" s="2" t="s">
        <v>1044</v>
      </c>
      <c r="K1602" s="2">
        <v>2013</v>
      </c>
      <c r="L1602" s="2" t="s">
        <v>68</v>
      </c>
      <c r="AE1602" s="2" t="s">
        <v>3070</v>
      </c>
      <c r="AF1602" s="2" t="s">
        <v>3070</v>
      </c>
      <c r="AG1602" s="2" t="s">
        <v>3070</v>
      </c>
    </row>
    <row r="1603" spans="1:33" s="2" customFormat="1" x14ac:dyDescent="0.25">
      <c r="A1603" s="2">
        <v>339237</v>
      </c>
      <c r="B1603" s="2" t="s">
        <v>2998</v>
      </c>
      <c r="C1603" s="2" t="s">
        <v>730</v>
      </c>
      <c r="D1603" s="2" t="s">
        <v>2999</v>
      </c>
      <c r="E1603" s="2" t="s">
        <v>78</v>
      </c>
      <c r="F1603" s="2">
        <v>28491</v>
      </c>
      <c r="G1603" s="2" t="s">
        <v>3000</v>
      </c>
      <c r="H1603" s="2" t="s">
        <v>17</v>
      </c>
      <c r="I1603" s="2" t="s">
        <v>109</v>
      </c>
      <c r="J1603" s="2" t="s">
        <v>1044</v>
      </c>
      <c r="K1603" s="2">
        <v>2022</v>
      </c>
      <c r="L1603" s="2" t="s">
        <v>19</v>
      </c>
      <c r="AG1603" s="2" t="s">
        <v>3070</v>
      </c>
    </row>
    <row r="1604" spans="1:33" s="2" customFormat="1" x14ac:dyDescent="0.25">
      <c r="A1604" s="2">
        <v>339238</v>
      </c>
      <c r="B1604" s="2" t="s">
        <v>2759</v>
      </c>
      <c r="C1604" s="2" t="s">
        <v>652</v>
      </c>
      <c r="D1604" s="2" t="s">
        <v>419</v>
      </c>
      <c r="E1604" s="2" t="s">
        <v>77</v>
      </c>
      <c r="F1604" s="2">
        <v>32874</v>
      </c>
      <c r="G1604" s="2" t="s">
        <v>1087</v>
      </c>
      <c r="H1604" s="2" t="s">
        <v>17</v>
      </c>
      <c r="I1604" s="2" t="s">
        <v>109</v>
      </c>
      <c r="J1604" s="2" t="s">
        <v>15</v>
      </c>
      <c r="K1604" s="2">
        <v>2008</v>
      </c>
      <c r="L1604" s="2" t="s">
        <v>51</v>
      </c>
      <c r="AE1604" s="2" t="s">
        <v>3070</v>
      </c>
      <c r="AF1604" s="2" t="s">
        <v>3070</v>
      </c>
      <c r="AG1604" s="2" t="s">
        <v>3070</v>
      </c>
    </row>
    <row r="1605" spans="1:33" s="2" customFormat="1" x14ac:dyDescent="0.25">
      <c r="A1605" s="2">
        <v>339243</v>
      </c>
      <c r="B1605" s="2" t="s">
        <v>2532</v>
      </c>
      <c r="C1605" s="2" t="s">
        <v>722</v>
      </c>
      <c r="D1605" s="2" t="s">
        <v>272</v>
      </c>
      <c r="E1605" s="2" t="s">
        <v>78</v>
      </c>
      <c r="F1605" s="2">
        <v>34243</v>
      </c>
      <c r="G1605" s="2" t="s">
        <v>632</v>
      </c>
      <c r="H1605" s="2" t="s">
        <v>17</v>
      </c>
      <c r="I1605" s="2" t="s">
        <v>109</v>
      </c>
      <c r="J1605" s="2" t="s">
        <v>1044</v>
      </c>
      <c r="K1605" s="2">
        <v>2013</v>
      </c>
      <c r="L1605" s="2" t="s">
        <v>68</v>
      </c>
      <c r="AE1605" s="2" t="s">
        <v>3070</v>
      </c>
      <c r="AF1605" s="2" t="s">
        <v>3070</v>
      </c>
      <c r="AG1605" s="2" t="s">
        <v>3070</v>
      </c>
    </row>
    <row r="1606" spans="1:33" s="2" customFormat="1" x14ac:dyDescent="0.25">
      <c r="A1606" s="2">
        <v>339244</v>
      </c>
      <c r="B1606" s="2" t="s">
        <v>2689</v>
      </c>
      <c r="C1606" s="2" t="s">
        <v>390</v>
      </c>
      <c r="D1606" s="2" t="s">
        <v>934</v>
      </c>
      <c r="E1606" s="2" t="s">
        <v>78</v>
      </c>
      <c r="F1606" s="2">
        <v>37147</v>
      </c>
      <c r="G1606" s="2" t="s">
        <v>19</v>
      </c>
      <c r="H1606" s="2" t="s">
        <v>17</v>
      </c>
      <c r="I1606" s="2" t="s">
        <v>109</v>
      </c>
      <c r="J1606" s="2" t="s">
        <v>1044</v>
      </c>
      <c r="K1606" s="2">
        <v>2019</v>
      </c>
      <c r="L1606" s="2" t="s">
        <v>19</v>
      </c>
      <c r="AG1606" s="2" t="s">
        <v>3070</v>
      </c>
    </row>
    <row r="1607" spans="1:33" s="2" customFormat="1" x14ac:dyDescent="0.25">
      <c r="A1607" s="2">
        <v>339254</v>
      </c>
      <c r="B1607" s="2" t="s">
        <v>2760</v>
      </c>
      <c r="C1607" s="2" t="s">
        <v>579</v>
      </c>
      <c r="D1607" s="2" t="s">
        <v>677</v>
      </c>
      <c r="E1607" s="2" t="s">
        <v>78</v>
      </c>
      <c r="F1607" s="2">
        <v>34850</v>
      </c>
      <c r="G1607" s="2" t="s">
        <v>228</v>
      </c>
      <c r="H1607" s="2" t="s">
        <v>17</v>
      </c>
      <c r="I1607" s="2" t="s">
        <v>109</v>
      </c>
      <c r="J1607" s="2" t="s">
        <v>1044</v>
      </c>
      <c r="K1607" s="2">
        <v>2021</v>
      </c>
      <c r="L1607" s="2" t="s">
        <v>31</v>
      </c>
      <c r="AG1607" s="2" t="s">
        <v>3070</v>
      </c>
    </row>
    <row r="1608" spans="1:33" s="2" customFormat="1" x14ac:dyDescent="0.25">
      <c r="A1608" s="2">
        <v>339256</v>
      </c>
      <c r="B1608" s="2" t="s">
        <v>1257</v>
      </c>
      <c r="C1608" s="2" t="s">
        <v>243</v>
      </c>
      <c r="D1608" s="2" t="s">
        <v>211</v>
      </c>
      <c r="E1608" s="2" t="s">
        <v>78</v>
      </c>
      <c r="F1608" s="2">
        <v>34020</v>
      </c>
      <c r="G1608" s="2" t="s">
        <v>41</v>
      </c>
      <c r="H1608" s="2" t="s">
        <v>17</v>
      </c>
      <c r="I1608" s="2" t="s">
        <v>109</v>
      </c>
      <c r="J1608" s="2" t="s">
        <v>1044</v>
      </c>
      <c r="K1608" s="2">
        <v>2012</v>
      </c>
      <c r="L1608" s="2" t="s">
        <v>41</v>
      </c>
      <c r="AE1608" s="2" t="s">
        <v>3070</v>
      </c>
      <c r="AF1608" s="2" t="s">
        <v>3070</v>
      </c>
      <c r="AG1608" s="2" t="s">
        <v>3070</v>
      </c>
    </row>
    <row r="1609" spans="1:33" s="2" customFormat="1" x14ac:dyDescent="0.25">
      <c r="A1609" s="2">
        <v>339257</v>
      </c>
      <c r="B1609" s="2" t="s">
        <v>1257</v>
      </c>
      <c r="C1609" s="2" t="s">
        <v>553</v>
      </c>
      <c r="D1609" s="2" t="s">
        <v>279</v>
      </c>
      <c r="E1609" s="2" t="s">
        <v>78</v>
      </c>
      <c r="F1609" s="2">
        <v>35986</v>
      </c>
      <c r="G1609" s="2" t="s">
        <v>2848</v>
      </c>
      <c r="H1609" s="2" t="s">
        <v>17</v>
      </c>
      <c r="I1609" s="2" t="s">
        <v>109</v>
      </c>
      <c r="J1609" s="2" t="s">
        <v>1044</v>
      </c>
      <c r="K1609" s="2">
        <v>2017</v>
      </c>
      <c r="L1609" s="2" t="s">
        <v>62</v>
      </c>
      <c r="AF1609" s="2" t="s">
        <v>3070</v>
      </c>
      <c r="AG1609" s="2" t="s">
        <v>3070</v>
      </c>
    </row>
    <row r="1610" spans="1:33" s="2" customFormat="1" x14ac:dyDescent="0.25">
      <c r="A1610" s="2">
        <v>339266</v>
      </c>
      <c r="B1610" s="2" t="s">
        <v>2500</v>
      </c>
      <c r="C1610" s="2" t="s">
        <v>246</v>
      </c>
      <c r="D1610" s="2" t="s">
        <v>227</v>
      </c>
      <c r="E1610" s="2" t="s">
        <v>78</v>
      </c>
      <c r="F1610" s="2">
        <v>35178</v>
      </c>
      <c r="G1610" s="2" t="s">
        <v>506</v>
      </c>
      <c r="H1610" s="2" t="s">
        <v>17</v>
      </c>
      <c r="I1610" s="2" t="s">
        <v>109</v>
      </c>
      <c r="J1610" s="2" t="s">
        <v>15</v>
      </c>
      <c r="K1610" s="2">
        <v>2014</v>
      </c>
      <c r="L1610" s="2" t="s">
        <v>48</v>
      </c>
      <c r="AE1610" s="2" t="s">
        <v>3070</v>
      </c>
      <c r="AF1610" s="2" t="s">
        <v>3070</v>
      </c>
      <c r="AG1610" s="2" t="s">
        <v>3070</v>
      </c>
    </row>
    <row r="1611" spans="1:33" s="2" customFormat="1" x14ac:dyDescent="0.25">
      <c r="A1611" s="2">
        <v>339268</v>
      </c>
      <c r="B1611" s="2" t="s">
        <v>2971</v>
      </c>
      <c r="C1611" s="2" t="s">
        <v>737</v>
      </c>
      <c r="D1611" s="2" t="s">
        <v>1426</v>
      </c>
      <c r="E1611" s="2" t="s">
        <v>78</v>
      </c>
      <c r="G1611" s="2" t="s">
        <v>19</v>
      </c>
      <c r="H1611" s="2" t="s">
        <v>17</v>
      </c>
      <c r="I1611" s="2" t="s">
        <v>109</v>
      </c>
      <c r="J1611" s="2" t="s">
        <v>15</v>
      </c>
      <c r="K1611" s="2">
        <v>2022</v>
      </c>
      <c r="L1611" s="2" t="s">
        <v>31</v>
      </c>
      <c r="AE1611" s="2" t="s">
        <v>3070</v>
      </c>
      <c r="AF1611" s="2" t="s">
        <v>3070</v>
      </c>
      <c r="AG1611" s="2" t="s">
        <v>3070</v>
      </c>
    </row>
    <row r="1612" spans="1:33" s="2" customFormat="1" x14ac:dyDescent="0.25">
      <c r="A1612" s="2">
        <v>339273</v>
      </c>
      <c r="B1612" s="2" t="s">
        <v>2761</v>
      </c>
      <c r="C1612" s="2" t="s">
        <v>1089</v>
      </c>
      <c r="D1612" s="2" t="s">
        <v>408</v>
      </c>
      <c r="E1612" s="2" t="s">
        <v>78</v>
      </c>
      <c r="F1612" s="2">
        <v>30929</v>
      </c>
      <c r="G1612" s="2" t="s">
        <v>2762</v>
      </c>
      <c r="H1612" s="2" t="s">
        <v>17</v>
      </c>
      <c r="I1612" s="2" t="s">
        <v>109</v>
      </c>
      <c r="J1612" s="2" t="s">
        <v>1055</v>
      </c>
      <c r="K1612" s="2">
        <v>2007</v>
      </c>
      <c r="L1612" s="2" t="s">
        <v>48</v>
      </c>
      <c r="AE1612" s="2" t="s">
        <v>3070</v>
      </c>
      <c r="AF1612" s="2" t="s">
        <v>3070</v>
      </c>
      <c r="AG1612" s="2" t="s">
        <v>3070</v>
      </c>
    </row>
    <row r="1613" spans="1:33" s="2" customFormat="1" x14ac:dyDescent="0.25">
      <c r="A1613" s="2">
        <v>339290</v>
      </c>
      <c r="B1613" s="2" t="s">
        <v>2739</v>
      </c>
      <c r="C1613" s="2" t="s">
        <v>308</v>
      </c>
      <c r="D1613" s="2" t="s">
        <v>387</v>
      </c>
      <c r="E1613" s="2" t="s">
        <v>77</v>
      </c>
      <c r="F1613" s="2">
        <v>34823</v>
      </c>
      <c r="G1613" s="2" t="s">
        <v>19</v>
      </c>
      <c r="H1613" s="2" t="s">
        <v>17</v>
      </c>
      <c r="I1613" s="2" t="s">
        <v>109</v>
      </c>
      <c r="J1613" s="2" t="s">
        <v>15</v>
      </c>
      <c r="K1613" s="2">
        <v>2013</v>
      </c>
      <c r="L1613" s="2" t="s">
        <v>71</v>
      </c>
      <c r="AF1613" s="2" t="s">
        <v>3070</v>
      </c>
      <c r="AG1613" s="2" t="s">
        <v>3070</v>
      </c>
    </row>
    <row r="1614" spans="1:33" s="2" customFormat="1" x14ac:dyDescent="0.25">
      <c r="A1614" s="2">
        <v>339293</v>
      </c>
      <c r="B1614" s="2" t="s">
        <v>2634</v>
      </c>
      <c r="C1614" s="2" t="s">
        <v>363</v>
      </c>
      <c r="D1614" s="2" t="s">
        <v>422</v>
      </c>
      <c r="E1614" s="2" t="s">
        <v>77</v>
      </c>
      <c r="F1614" s="2">
        <v>36161</v>
      </c>
      <c r="G1614" s="2" t="s">
        <v>19</v>
      </c>
      <c r="H1614" s="2" t="s">
        <v>17</v>
      </c>
      <c r="I1614" s="2" t="s">
        <v>109</v>
      </c>
      <c r="J1614" s="2" t="s">
        <v>1044</v>
      </c>
      <c r="K1614" s="2">
        <v>2017</v>
      </c>
      <c r="L1614" s="2" t="s">
        <v>19</v>
      </c>
      <c r="AG1614" s="2" t="s">
        <v>3070</v>
      </c>
    </row>
    <row r="1615" spans="1:33" s="2" customFormat="1" x14ac:dyDescent="0.25">
      <c r="A1615" s="2">
        <v>339295</v>
      </c>
      <c r="B1615" s="2" t="s">
        <v>2506</v>
      </c>
      <c r="C1615" s="2" t="s">
        <v>232</v>
      </c>
      <c r="D1615" s="2" t="s">
        <v>775</v>
      </c>
      <c r="E1615" s="2" t="s">
        <v>77</v>
      </c>
      <c r="F1615" s="2">
        <v>33779</v>
      </c>
      <c r="G1615" s="2" t="s">
        <v>2507</v>
      </c>
      <c r="H1615" s="2" t="s">
        <v>17</v>
      </c>
      <c r="I1615" s="2" t="s">
        <v>109</v>
      </c>
      <c r="J1615" s="2" t="s">
        <v>1044</v>
      </c>
      <c r="K1615" s="2">
        <v>2011</v>
      </c>
      <c r="L1615" s="2" t="s">
        <v>59</v>
      </c>
      <c r="AG1615" s="2" t="s">
        <v>3070</v>
      </c>
    </row>
    <row r="1616" spans="1:33" s="2" customFormat="1" x14ac:dyDescent="0.25">
      <c r="A1616" s="2">
        <v>339297</v>
      </c>
      <c r="B1616" s="2" t="s">
        <v>2995</v>
      </c>
      <c r="C1616" s="2" t="s">
        <v>2996</v>
      </c>
      <c r="D1616" s="2" t="s">
        <v>455</v>
      </c>
      <c r="E1616" s="2" t="s">
        <v>77</v>
      </c>
      <c r="F1616" s="2">
        <v>34847</v>
      </c>
      <c r="G1616" s="2" t="s">
        <v>2725</v>
      </c>
      <c r="H1616" s="2" t="s">
        <v>17</v>
      </c>
      <c r="I1616" s="2" t="s">
        <v>109</v>
      </c>
      <c r="J1616" s="2" t="s">
        <v>1044</v>
      </c>
      <c r="K1616" s="2">
        <v>2013</v>
      </c>
      <c r="L1616" s="2" t="s">
        <v>31</v>
      </c>
      <c r="AG1616" s="2" t="s">
        <v>3070</v>
      </c>
    </row>
    <row r="1617" spans="1:33" s="2" customFormat="1" x14ac:dyDescent="0.25">
      <c r="A1617" s="2">
        <v>339299</v>
      </c>
      <c r="B1617" s="2" t="s">
        <v>2808</v>
      </c>
      <c r="C1617" s="2" t="s">
        <v>538</v>
      </c>
      <c r="D1617" s="2" t="s">
        <v>381</v>
      </c>
      <c r="E1617" s="2" t="s">
        <v>77</v>
      </c>
      <c r="F1617" s="2">
        <v>33982</v>
      </c>
      <c r="G1617" s="2" t="s">
        <v>815</v>
      </c>
      <c r="H1617" s="2" t="s">
        <v>17</v>
      </c>
      <c r="I1617" s="2" t="s">
        <v>109</v>
      </c>
      <c r="J1617" s="2" t="s">
        <v>1044</v>
      </c>
      <c r="K1617" s="2">
        <v>2013</v>
      </c>
      <c r="L1617" s="2" t="s">
        <v>31</v>
      </c>
      <c r="AF1617" s="2" t="s">
        <v>3070</v>
      </c>
      <c r="AG1617" s="2" t="s">
        <v>3070</v>
      </c>
    </row>
    <row r="1618" spans="1:33" s="2" customFormat="1" x14ac:dyDescent="0.25">
      <c r="A1618" s="2">
        <v>339306</v>
      </c>
      <c r="B1618" s="2" t="s">
        <v>2763</v>
      </c>
      <c r="C1618" s="2" t="s">
        <v>2764</v>
      </c>
      <c r="D1618" s="2" t="s">
        <v>746</v>
      </c>
      <c r="E1618" s="2" t="s">
        <v>77</v>
      </c>
      <c r="F1618" s="2">
        <v>33228</v>
      </c>
      <c r="G1618" s="2" t="s">
        <v>2765</v>
      </c>
      <c r="H1618" s="2" t="s">
        <v>17</v>
      </c>
      <c r="I1618" s="2" t="s">
        <v>109</v>
      </c>
      <c r="J1618" s="2" t="s">
        <v>1044</v>
      </c>
      <c r="K1618" s="2">
        <v>2008</v>
      </c>
      <c r="L1618" s="2" t="s">
        <v>38</v>
      </c>
      <c r="AE1618" s="2" t="s">
        <v>3070</v>
      </c>
      <c r="AF1618" s="2" t="s">
        <v>3070</v>
      </c>
      <c r="AG1618" s="2" t="s">
        <v>3070</v>
      </c>
    </row>
    <row r="1619" spans="1:33" s="2" customFormat="1" x14ac:dyDescent="0.25">
      <c r="A1619" s="2">
        <v>339308</v>
      </c>
      <c r="B1619" s="2" t="s">
        <v>2636</v>
      </c>
      <c r="C1619" s="2" t="s">
        <v>213</v>
      </c>
      <c r="D1619" s="2" t="s">
        <v>235</v>
      </c>
      <c r="E1619" s="2" t="s">
        <v>78</v>
      </c>
      <c r="F1619" s="2">
        <v>35483</v>
      </c>
      <c r="G1619" s="2" t="s">
        <v>19</v>
      </c>
      <c r="H1619" s="2" t="s">
        <v>29</v>
      </c>
      <c r="I1619" s="2" t="s">
        <v>109</v>
      </c>
      <c r="J1619" s="2" t="s">
        <v>1044</v>
      </c>
      <c r="K1619" s="2">
        <v>2015</v>
      </c>
      <c r="L1619" s="2" t="s">
        <v>31</v>
      </c>
      <c r="AG1619" s="2" t="s">
        <v>3070</v>
      </c>
    </row>
    <row r="1620" spans="1:33" s="2" customFormat="1" x14ac:dyDescent="0.25">
      <c r="A1620" s="2">
        <v>339310</v>
      </c>
      <c r="B1620" s="2" t="s">
        <v>2687</v>
      </c>
      <c r="C1620" s="2" t="s">
        <v>230</v>
      </c>
      <c r="D1620" s="2" t="s">
        <v>838</v>
      </c>
      <c r="E1620" s="2" t="s">
        <v>78</v>
      </c>
      <c r="F1620" s="2">
        <v>32540</v>
      </c>
      <c r="G1620" s="2" t="s">
        <v>19</v>
      </c>
      <c r="H1620" s="2" t="s">
        <v>17</v>
      </c>
      <c r="I1620" s="2" t="s">
        <v>109</v>
      </c>
      <c r="J1620" s="2" t="s">
        <v>1044</v>
      </c>
      <c r="K1620" s="2">
        <v>2009</v>
      </c>
      <c r="L1620" s="2" t="s">
        <v>31</v>
      </c>
      <c r="AE1620" s="2" t="s">
        <v>3070</v>
      </c>
      <c r="AF1620" s="2" t="s">
        <v>3070</v>
      </c>
      <c r="AG1620" s="2" t="s">
        <v>3070</v>
      </c>
    </row>
    <row r="1621" spans="1:33" s="2" customFormat="1" x14ac:dyDescent="0.25">
      <c r="A1621" s="2">
        <v>339313</v>
      </c>
      <c r="B1621" s="2" t="s">
        <v>2792</v>
      </c>
      <c r="C1621" s="2" t="s">
        <v>230</v>
      </c>
      <c r="D1621" s="2" t="s">
        <v>466</v>
      </c>
      <c r="E1621" s="2" t="s">
        <v>77</v>
      </c>
      <c r="F1621" s="2">
        <v>36988</v>
      </c>
      <c r="G1621" s="2" t="s">
        <v>19</v>
      </c>
      <c r="H1621" s="2" t="s">
        <v>17</v>
      </c>
      <c r="I1621" s="2" t="s">
        <v>109</v>
      </c>
      <c r="J1621" s="2" t="s">
        <v>15</v>
      </c>
      <c r="K1621" s="2">
        <v>2020</v>
      </c>
      <c r="L1621" s="2" t="s">
        <v>31</v>
      </c>
      <c r="AG1621" s="2" t="s">
        <v>3070</v>
      </c>
    </row>
    <row r="1622" spans="1:33" s="2" customFormat="1" x14ac:dyDescent="0.25">
      <c r="A1622" s="2">
        <v>339314</v>
      </c>
      <c r="B1622" s="2" t="s">
        <v>2766</v>
      </c>
      <c r="C1622" s="2" t="s">
        <v>579</v>
      </c>
      <c r="D1622" s="2" t="s">
        <v>287</v>
      </c>
      <c r="E1622" s="2" t="s">
        <v>77</v>
      </c>
      <c r="F1622" s="2">
        <v>37745</v>
      </c>
      <c r="G1622" s="2" t="s">
        <v>19</v>
      </c>
      <c r="H1622" s="2" t="s">
        <v>17</v>
      </c>
      <c r="I1622" s="2" t="s">
        <v>109</v>
      </c>
      <c r="J1622" s="2" t="s">
        <v>15</v>
      </c>
      <c r="K1622" s="2">
        <v>2021</v>
      </c>
      <c r="L1622" s="2" t="s">
        <v>31</v>
      </c>
      <c r="AE1622" s="2" t="s">
        <v>3070</v>
      </c>
      <c r="AF1622" s="2" t="s">
        <v>3070</v>
      </c>
      <c r="AG1622" s="2" t="s">
        <v>3070</v>
      </c>
    </row>
    <row r="1623" spans="1:33" s="2" customFormat="1" x14ac:dyDescent="0.25">
      <c r="A1623" s="2">
        <v>339318</v>
      </c>
      <c r="B1623" s="2" t="s">
        <v>2911</v>
      </c>
      <c r="C1623" s="2" t="s">
        <v>742</v>
      </c>
      <c r="D1623" s="2" t="s">
        <v>2912</v>
      </c>
      <c r="E1623" s="2" t="s">
        <v>77</v>
      </c>
      <c r="F1623" s="2">
        <v>30529</v>
      </c>
      <c r="G1623" s="2" t="s">
        <v>48</v>
      </c>
      <c r="H1623" s="2" t="s">
        <v>17</v>
      </c>
      <c r="I1623" s="2" t="s">
        <v>109</v>
      </c>
      <c r="J1623" s="2" t="s">
        <v>1044</v>
      </c>
      <c r="K1623" s="2">
        <v>2000</v>
      </c>
      <c r="L1623" s="2" t="s">
        <v>48</v>
      </c>
      <c r="AF1623" s="2" t="s">
        <v>3070</v>
      </c>
      <c r="AG1623" s="2" t="s">
        <v>3070</v>
      </c>
    </row>
    <row r="1624" spans="1:33" s="2" customFormat="1" x14ac:dyDescent="0.25">
      <c r="A1624" s="2">
        <v>339319</v>
      </c>
      <c r="B1624" s="2" t="s">
        <v>2581</v>
      </c>
      <c r="C1624" s="2" t="s">
        <v>2582</v>
      </c>
      <c r="D1624" s="2" t="s">
        <v>2583</v>
      </c>
      <c r="E1624" s="2" t="s">
        <v>77</v>
      </c>
      <c r="F1624" s="2">
        <v>31603</v>
      </c>
      <c r="G1624" s="2" t="s">
        <v>2584</v>
      </c>
      <c r="H1624" s="2" t="s">
        <v>17</v>
      </c>
      <c r="I1624" s="2" t="s">
        <v>109</v>
      </c>
      <c r="J1624" s="2" t="s">
        <v>1044</v>
      </c>
      <c r="K1624" s="2">
        <v>2004</v>
      </c>
      <c r="L1624" s="2" t="s">
        <v>19</v>
      </c>
      <c r="AE1624" s="2" t="s">
        <v>3070</v>
      </c>
      <c r="AF1624" s="2" t="s">
        <v>3070</v>
      </c>
      <c r="AG1624" s="2" t="s">
        <v>3070</v>
      </c>
    </row>
    <row r="1625" spans="1:33" s="2" customFormat="1" x14ac:dyDescent="0.25">
      <c r="A1625" s="2">
        <v>339320</v>
      </c>
      <c r="B1625" s="2" t="s">
        <v>2767</v>
      </c>
      <c r="C1625" s="2" t="s">
        <v>213</v>
      </c>
      <c r="D1625" s="2" t="s">
        <v>741</v>
      </c>
      <c r="E1625" s="2" t="s">
        <v>77</v>
      </c>
      <c r="F1625" s="2">
        <v>33902</v>
      </c>
      <c r="G1625" s="2" t="s">
        <v>2768</v>
      </c>
      <c r="H1625" s="2" t="s">
        <v>17</v>
      </c>
      <c r="I1625" s="2" t="s">
        <v>109</v>
      </c>
      <c r="J1625" s="2" t="s">
        <v>1044</v>
      </c>
      <c r="K1625" s="2">
        <v>2013</v>
      </c>
      <c r="L1625" s="2" t="s">
        <v>68</v>
      </c>
      <c r="AE1625" s="2" t="s">
        <v>3070</v>
      </c>
      <c r="AF1625" s="2" t="s">
        <v>3070</v>
      </c>
      <c r="AG1625" s="2" t="s">
        <v>3070</v>
      </c>
    </row>
    <row r="1626" spans="1:33" s="2" customFormat="1" x14ac:dyDescent="0.25">
      <c r="A1626" s="2">
        <v>339321</v>
      </c>
      <c r="B1626" s="2" t="s">
        <v>2913</v>
      </c>
      <c r="C1626" s="2" t="s">
        <v>527</v>
      </c>
      <c r="D1626" s="2" t="s">
        <v>238</v>
      </c>
      <c r="E1626" s="2" t="s">
        <v>77</v>
      </c>
      <c r="F1626" s="2">
        <v>33334</v>
      </c>
      <c r="G1626" s="2" t="s">
        <v>601</v>
      </c>
      <c r="H1626" s="2" t="s">
        <v>17</v>
      </c>
      <c r="I1626" s="2" t="s">
        <v>109</v>
      </c>
      <c r="J1626" s="2" t="s">
        <v>1044</v>
      </c>
      <c r="K1626" s="2">
        <v>2009</v>
      </c>
      <c r="L1626" s="2" t="s">
        <v>41</v>
      </c>
      <c r="AF1626" s="2" t="s">
        <v>3070</v>
      </c>
      <c r="AG1626" s="2" t="s">
        <v>3070</v>
      </c>
    </row>
    <row r="1627" spans="1:33" s="2" customFormat="1" x14ac:dyDescent="0.25">
      <c r="A1627" s="2">
        <v>339325</v>
      </c>
      <c r="B1627" s="2" t="s">
        <v>2769</v>
      </c>
      <c r="C1627" s="2" t="s">
        <v>959</v>
      </c>
      <c r="D1627" s="2" t="s">
        <v>673</v>
      </c>
      <c r="E1627" s="2" t="s">
        <v>77</v>
      </c>
      <c r="F1627" s="2">
        <v>32773</v>
      </c>
      <c r="G1627" s="2" t="s">
        <v>2770</v>
      </c>
      <c r="H1627" s="2" t="s">
        <v>17</v>
      </c>
      <c r="I1627" s="2" t="s">
        <v>109</v>
      </c>
      <c r="J1627" s="2" t="s">
        <v>1044</v>
      </c>
      <c r="K1627" s="2">
        <v>2021</v>
      </c>
      <c r="L1627" s="2" t="s">
        <v>19</v>
      </c>
      <c r="AE1627" s="2" t="s">
        <v>3070</v>
      </c>
      <c r="AF1627" s="2" t="s">
        <v>3070</v>
      </c>
      <c r="AG1627" s="2" t="s">
        <v>3070</v>
      </c>
    </row>
    <row r="1628" spans="1:33" s="2" customFormat="1" x14ac:dyDescent="0.25">
      <c r="A1628" s="2">
        <v>339328</v>
      </c>
      <c r="B1628" s="2" t="s">
        <v>2611</v>
      </c>
      <c r="C1628" s="2" t="s">
        <v>213</v>
      </c>
      <c r="D1628" s="2" t="s">
        <v>2612</v>
      </c>
      <c r="E1628" s="2" t="s">
        <v>77</v>
      </c>
      <c r="F1628" s="2">
        <v>32880</v>
      </c>
      <c r="G1628" s="2" t="s">
        <v>19</v>
      </c>
      <c r="H1628" s="2" t="s">
        <v>17</v>
      </c>
      <c r="I1628" s="2" t="s">
        <v>109</v>
      </c>
      <c r="J1628" s="2" t="s">
        <v>1044</v>
      </c>
      <c r="K1628" s="2">
        <v>2008</v>
      </c>
      <c r="L1628" s="2" t="s">
        <v>19</v>
      </c>
      <c r="AE1628" s="2" t="s">
        <v>3070</v>
      </c>
      <c r="AF1628" s="2" t="s">
        <v>3070</v>
      </c>
      <c r="AG1628" s="2" t="s">
        <v>3070</v>
      </c>
    </row>
    <row r="1629" spans="1:33" s="2" customFormat="1" x14ac:dyDescent="0.25">
      <c r="A1629" s="2">
        <v>339329</v>
      </c>
      <c r="B1629" s="2" t="s">
        <v>2613</v>
      </c>
      <c r="C1629" s="2" t="s">
        <v>318</v>
      </c>
      <c r="D1629" s="2" t="s">
        <v>498</v>
      </c>
      <c r="E1629" s="2" t="s">
        <v>77</v>
      </c>
      <c r="F1629" s="2">
        <v>33756</v>
      </c>
      <c r="G1629" s="2" t="s">
        <v>2614</v>
      </c>
      <c r="H1629" s="2" t="s">
        <v>17</v>
      </c>
      <c r="I1629" s="2" t="s">
        <v>109</v>
      </c>
      <c r="J1629" s="2" t="s">
        <v>1044</v>
      </c>
      <c r="K1629" s="2">
        <v>2011</v>
      </c>
      <c r="L1629" s="2" t="s">
        <v>19</v>
      </c>
      <c r="AE1629" s="2" t="s">
        <v>3070</v>
      </c>
      <c r="AF1629" s="2" t="s">
        <v>3070</v>
      </c>
      <c r="AG1629" s="2" t="s">
        <v>3070</v>
      </c>
    </row>
    <row r="1630" spans="1:33" s="2" customFormat="1" x14ac:dyDescent="0.25">
      <c r="A1630" s="2">
        <v>339333</v>
      </c>
      <c r="B1630" s="2" t="s">
        <v>613</v>
      </c>
      <c r="C1630" s="2" t="s">
        <v>730</v>
      </c>
      <c r="D1630" s="2" t="s">
        <v>1064</v>
      </c>
      <c r="E1630" s="2" t="s">
        <v>77</v>
      </c>
      <c r="F1630" s="2">
        <v>32335</v>
      </c>
      <c r="G1630" s="2" t="s">
        <v>19</v>
      </c>
      <c r="H1630" s="2" t="s">
        <v>17</v>
      </c>
      <c r="I1630" s="2" t="s">
        <v>109</v>
      </c>
      <c r="J1630" s="2" t="s">
        <v>1044</v>
      </c>
      <c r="K1630" s="2">
        <v>2016</v>
      </c>
      <c r="L1630" s="2" t="s">
        <v>19</v>
      </c>
      <c r="AE1630" s="2" t="s">
        <v>3070</v>
      </c>
      <c r="AF1630" s="2" t="s">
        <v>3070</v>
      </c>
      <c r="AG1630" s="2" t="s">
        <v>3070</v>
      </c>
    </row>
    <row r="1631" spans="1:33" s="2" customFormat="1" x14ac:dyDescent="0.25">
      <c r="A1631" s="2">
        <v>339335</v>
      </c>
      <c r="B1631" s="2" t="s">
        <v>2652</v>
      </c>
      <c r="C1631" s="2" t="s">
        <v>493</v>
      </c>
      <c r="D1631" s="2" t="s">
        <v>263</v>
      </c>
      <c r="E1631" s="2" t="s">
        <v>77</v>
      </c>
      <c r="F1631" s="2">
        <v>35065</v>
      </c>
      <c r="G1631" s="2" t="s">
        <v>691</v>
      </c>
      <c r="H1631" s="2" t="s">
        <v>17</v>
      </c>
      <c r="I1631" s="2" t="s">
        <v>109</v>
      </c>
      <c r="J1631" s="2" t="s">
        <v>15</v>
      </c>
      <c r="K1631" s="2">
        <v>2014</v>
      </c>
      <c r="L1631" s="2" t="s">
        <v>31</v>
      </c>
      <c r="AE1631" s="2" t="s">
        <v>3070</v>
      </c>
      <c r="AF1631" s="2" t="s">
        <v>3070</v>
      </c>
      <c r="AG1631" s="2" t="s">
        <v>3070</v>
      </c>
    </row>
    <row r="1632" spans="1:33" s="2" customFormat="1" x14ac:dyDescent="0.25">
      <c r="A1632" s="2">
        <v>339339</v>
      </c>
      <c r="B1632" s="2" t="s">
        <v>2771</v>
      </c>
      <c r="C1632" s="2" t="s">
        <v>862</v>
      </c>
      <c r="D1632" s="2" t="s">
        <v>287</v>
      </c>
      <c r="E1632" s="2" t="s">
        <v>77</v>
      </c>
      <c r="F1632" s="2">
        <v>34335</v>
      </c>
      <c r="G1632" s="2" t="s">
        <v>2772</v>
      </c>
      <c r="H1632" s="2" t="s">
        <v>17</v>
      </c>
      <c r="I1632" s="2" t="s">
        <v>109</v>
      </c>
      <c r="J1632" s="2" t="s">
        <v>15</v>
      </c>
      <c r="K1632" s="2">
        <v>2012</v>
      </c>
      <c r="L1632" s="2" t="s">
        <v>38</v>
      </c>
      <c r="AG1632" s="2" t="s">
        <v>3070</v>
      </c>
    </row>
    <row r="1633" spans="1:33" s="2" customFormat="1" x14ac:dyDescent="0.25">
      <c r="A1633" s="2">
        <v>339342</v>
      </c>
      <c r="B1633" s="2" t="s">
        <v>2773</v>
      </c>
      <c r="C1633" s="2" t="s">
        <v>2774</v>
      </c>
      <c r="D1633" s="2" t="s">
        <v>2775</v>
      </c>
      <c r="E1633" s="2" t="s">
        <v>77</v>
      </c>
      <c r="G1633" s="2" t="s">
        <v>19</v>
      </c>
      <c r="H1633" s="2" t="s">
        <v>17</v>
      </c>
      <c r="I1633" s="2" t="s">
        <v>109</v>
      </c>
      <c r="J1633" s="2" t="s">
        <v>1044</v>
      </c>
      <c r="K1633" s="2">
        <v>2022</v>
      </c>
      <c r="L1633" s="2" t="s">
        <v>19</v>
      </c>
      <c r="AE1633" s="2" t="s">
        <v>3070</v>
      </c>
      <c r="AF1633" s="2" t="s">
        <v>3070</v>
      </c>
      <c r="AG1633" s="2" t="s">
        <v>3070</v>
      </c>
    </row>
    <row r="1634" spans="1:33" s="2" customFormat="1" x14ac:dyDescent="0.25">
      <c r="A1634" s="2">
        <v>339344</v>
      </c>
      <c r="B1634" s="2" t="s">
        <v>2621</v>
      </c>
      <c r="C1634" s="2" t="s">
        <v>334</v>
      </c>
      <c r="D1634" s="2" t="s">
        <v>339</v>
      </c>
      <c r="E1634" s="2" t="s">
        <v>78</v>
      </c>
      <c r="F1634" s="2">
        <v>35084</v>
      </c>
      <c r="G1634" s="2" t="s">
        <v>338</v>
      </c>
      <c r="H1634" s="2" t="s">
        <v>17</v>
      </c>
      <c r="I1634" s="2" t="s">
        <v>109</v>
      </c>
      <c r="J1634" s="2" t="s">
        <v>1044</v>
      </c>
      <c r="K1634" s="2">
        <v>2014</v>
      </c>
      <c r="L1634" s="2" t="s">
        <v>31</v>
      </c>
      <c r="AE1634" s="2" t="s">
        <v>3070</v>
      </c>
      <c r="AF1634" s="2" t="s">
        <v>3070</v>
      </c>
      <c r="AG1634" s="2" t="s">
        <v>3070</v>
      </c>
    </row>
    <row r="1635" spans="1:33" s="2" customFormat="1" x14ac:dyDescent="0.25">
      <c r="A1635" s="2">
        <v>339348</v>
      </c>
      <c r="B1635" s="2" t="s">
        <v>2519</v>
      </c>
      <c r="C1635" s="2" t="s">
        <v>288</v>
      </c>
      <c r="D1635" s="2" t="s">
        <v>235</v>
      </c>
      <c r="E1635" s="2" t="s">
        <v>78</v>
      </c>
      <c r="F1635" s="2">
        <v>32725</v>
      </c>
      <c r="G1635" s="2" t="s">
        <v>19</v>
      </c>
      <c r="H1635" s="2" t="s">
        <v>17</v>
      </c>
      <c r="I1635" s="2" t="s">
        <v>109</v>
      </c>
      <c r="J1635" s="2" t="s">
        <v>1044</v>
      </c>
      <c r="K1635" s="2">
        <v>2007</v>
      </c>
      <c r="L1635" s="2" t="s">
        <v>31</v>
      </c>
      <c r="AE1635" s="2" t="s">
        <v>3070</v>
      </c>
      <c r="AF1635" s="2" t="s">
        <v>3070</v>
      </c>
      <c r="AG1635" s="2" t="s">
        <v>3070</v>
      </c>
    </row>
    <row r="1636" spans="1:33" s="2" customFormat="1" x14ac:dyDescent="0.25">
      <c r="A1636" s="2">
        <v>339351</v>
      </c>
      <c r="B1636" s="2" t="s">
        <v>2508</v>
      </c>
      <c r="C1636" s="2" t="s">
        <v>340</v>
      </c>
      <c r="D1636" s="2" t="s">
        <v>475</v>
      </c>
      <c r="E1636" s="2" t="s">
        <v>77</v>
      </c>
      <c r="F1636" s="2">
        <v>34274</v>
      </c>
      <c r="G1636" s="2" t="s">
        <v>68</v>
      </c>
      <c r="H1636" s="2" t="s">
        <v>17</v>
      </c>
      <c r="I1636" s="2" t="s">
        <v>109</v>
      </c>
      <c r="J1636" s="2" t="s">
        <v>1044</v>
      </c>
      <c r="K1636" s="2">
        <v>2013</v>
      </c>
      <c r="L1636" s="2" t="s">
        <v>68</v>
      </c>
      <c r="AE1636" s="2" t="s">
        <v>3070</v>
      </c>
      <c r="AF1636" s="2" t="s">
        <v>3070</v>
      </c>
      <c r="AG1636" s="2" t="s">
        <v>3070</v>
      </c>
    </row>
    <row r="1637" spans="1:33" s="2" customFormat="1" x14ac:dyDescent="0.25">
      <c r="A1637" s="2">
        <v>339353</v>
      </c>
      <c r="B1637" s="2" t="s">
        <v>2778</v>
      </c>
      <c r="C1637" s="2" t="s">
        <v>610</v>
      </c>
      <c r="D1637" s="2" t="s">
        <v>222</v>
      </c>
      <c r="E1637" s="2" t="s">
        <v>78</v>
      </c>
      <c r="F1637" s="2">
        <v>34966</v>
      </c>
      <c r="G1637" s="2" t="s">
        <v>506</v>
      </c>
      <c r="H1637" s="2" t="s">
        <v>17</v>
      </c>
      <c r="I1637" s="2" t="s">
        <v>109</v>
      </c>
      <c r="J1637" s="2" t="s">
        <v>1044</v>
      </c>
      <c r="K1637" s="2">
        <v>2016</v>
      </c>
      <c r="L1637" s="2" t="s">
        <v>31</v>
      </c>
      <c r="AE1637" s="2" t="s">
        <v>3070</v>
      </c>
      <c r="AF1637" s="2" t="s">
        <v>3070</v>
      </c>
      <c r="AG1637" s="2" t="s">
        <v>3070</v>
      </c>
    </row>
    <row r="1638" spans="1:33" s="2" customFormat="1" x14ac:dyDescent="0.25">
      <c r="A1638" s="2">
        <v>339354</v>
      </c>
      <c r="B1638" s="2" t="s">
        <v>2620</v>
      </c>
      <c r="C1638" s="2" t="s">
        <v>959</v>
      </c>
      <c r="D1638" s="2" t="s">
        <v>306</v>
      </c>
      <c r="E1638" s="2" t="s">
        <v>78</v>
      </c>
      <c r="F1638" s="2">
        <v>37257</v>
      </c>
      <c r="G1638" s="2" t="s">
        <v>501</v>
      </c>
      <c r="H1638" s="2" t="s">
        <v>17</v>
      </c>
      <c r="I1638" s="2" t="s">
        <v>109</v>
      </c>
      <c r="J1638" s="2" t="s">
        <v>1044</v>
      </c>
      <c r="K1638" s="2">
        <v>2021</v>
      </c>
      <c r="L1638" s="2" t="s">
        <v>19</v>
      </c>
      <c r="AE1638" s="2" t="s">
        <v>3070</v>
      </c>
      <c r="AF1638" s="2" t="s">
        <v>3070</v>
      </c>
      <c r="AG1638" s="2" t="s">
        <v>3070</v>
      </c>
    </row>
    <row r="1639" spans="1:33" s="2" customFormat="1" x14ac:dyDescent="0.25">
      <c r="A1639" s="2">
        <v>339364</v>
      </c>
      <c r="B1639" s="2" t="s">
        <v>2779</v>
      </c>
      <c r="C1639" s="2" t="s">
        <v>250</v>
      </c>
      <c r="D1639" s="2" t="s">
        <v>498</v>
      </c>
      <c r="E1639" s="2" t="s">
        <v>77</v>
      </c>
      <c r="F1639" s="2">
        <v>32511</v>
      </c>
      <c r="G1639" s="2" t="s">
        <v>19</v>
      </c>
      <c r="H1639" s="2" t="s">
        <v>17</v>
      </c>
      <c r="I1639" s="2" t="s">
        <v>109</v>
      </c>
      <c r="J1639" s="2" t="s">
        <v>1044</v>
      </c>
      <c r="K1639" s="2">
        <v>2007</v>
      </c>
      <c r="L1639" s="2" t="s">
        <v>19</v>
      </c>
      <c r="AE1639" s="2" t="s">
        <v>3070</v>
      </c>
      <c r="AF1639" s="2" t="s">
        <v>3070</v>
      </c>
      <c r="AG1639" s="2" t="s">
        <v>3070</v>
      </c>
    </row>
    <row r="1640" spans="1:33" s="2" customFormat="1" x14ac:dyDescent="0.25">
      <c r="A1640" s="2">
        <v>339370</v>
      </c>
      <c r="B1640" s="2" t="s">
        <v>2936</v>
      </c>
      <c r="C1640" s="2" t="s">
        <v>318</v>
      </c>
      <c r="D1640" s="2" t="s">
        <v>680</v>
      </c>
      <c r="E1640" s="2" t="s">
        <v>77</v>
      </c>
      <c r="F1640" s="2">
        <v>35323</v>
      </c>
      <c r="G1640" s="2" t="s">
        <v>2937</v>
      </c>
      <c r="H1640" s="2" t="s">
        <v>17</v>
      </c>
      <c r="I1640" s="2" t="s">
        <v>109</v>
      </c>
      <c r="J1640" s="2" t="s">
        <v>1044</v>
      </c>
      <c r="K1640" s="2">
        <v>2014</v>
      </c>
      <c r="L1640" s="2" t="s">
        <v>38</v>
      </c>
      <c r="AF1640" s="2" t="s">
        <v>3070</v>
      </c>
      <c r="AG1640" s="2" t="s">
        <v>3070</v>
      </c>
    </row>
    <row r="1641" spans="1:33" s="2" customFormat="1" x14ac:dyDescent="0.25">
      <c r="A1641" s="2">
        <v>339386</v>
      </c>
      <c r="B1641" s="2" t="s">
        <v>2780</v>
      </c>
      <c r="C1641" s="2" t="s">
        <v>221</v>
      </c>
      <c r="D1641" s="2" t="s">
        <v>287</v>
      </c>
      <c r="E1641" s="2" t="s">
        <v>78</v>
      </c>
      <c r="F1641" s="2">
        <v>31154</v>
      </c>
      <c r="G1641" s="2" t="s">
        <v>19</v>
      </c>
      <c r="H1641" s="2" t="s">
        <v>17</v>
      </c>
      <c r="I1641" s="2" t="s">
        <v>109</v>
      </c>
      <c r="J1641" s="2" t="s">
        <v>1044</v>
      </c>
      <c r="K1641" s="2">
        <v>2014</v>
      </c>
      <c r="L1641" s="2" t="s">
        <v>31</v>
      </c>
      <c r="AE1641" s="2" t="s">
        <v>3070</v>
      </c>
      <c r="AF1641" s="2" t="s">
        <v>3070</v>
      </c>
      <c r="AG1641" s="2" t="s">
        <v>3070</v>
      </c>
    </row>
    <row r="1642" spans="1:33" s="2" customFormat="1" x14ac:dyDescent="0.25">
      <c r="A1642" s="2">
        <v>339395</v>
      </c>
      <c r="B1642" s="2" t="s">
        <v>763</v>
      </c>
      <c r="C1642" s="2" t="s">
        <v>507</v>
      </c>
      <c r="D1642" s="2" t="s">
        <v>357</v>
      </c>
      <c r="E1642" s="2" t="s">
        <v>77</v>
      </c>
      <c r="F1642" s="2">
        <v>34748</v>
      </c>
      <c r="G1642" s="2" t="s">
        <v>2781</v>
      </c>
      <c r="H1642" s="2" t="s">
        <v>17</v>
      </c>
      <c r="I1642" s="2" t="s">
        <v>109</v>
      </c>
      <c r="J1642" s="2" t="s">
        <v>1044</v>
      </c>
      <c r="K1642" s="2">
        <v>2013</v>
      </c>
      <c r="L1642" s="2" t="s">
        <v>48</v>
      </c>
      <c r="AE1642" s="2" t="s">
        <v>3070</v>
      </c>
      <c r="AF1642" s="2" t="s">
        <v>3070</v>
      </c>
      <c r="AG1642" s="2" t="s">
        <v>3070</v>
      </c>
    </row>
    <row r="1643" spans="1:33" s="2" customFormat="1" x14ac:dyDescent="0.25">
      <c r="A1643" s="2">
        <v>339396</v>
      </c>
      <c r="B1643" s="2" t="s">
        <v>2538</v>
      </c>
      <c r="C1643" s="2" t="s">
        <v>2539</v>
      </c>
      <c r="D1643" s="2" t="s">
        <v>658</v>
      </c>
      <c r="E1643" s="2" t="s">
        <v>77</v>
      </c>
      <c r="F1643" s="2">
        <v>35074</v>
      </c>
      <c r="G1643" s="2" t="s">
        <v>1931</v>
      </c>
      <c r="H1643" s="2" t="s">
        <v>17</v>
      </c>
      <c r="I1643" s="2" t="s">
        <v>109</v>
      </c>
      <c r="J1643" s="2" t="s">
        <v>15</v>
      </c>
      <c r="K1643" s="2">
        <v>2013</v>
      </c>
      <c r="L1643" s="2" t="s">
        <v>31</v>
      </c>
      <c r="AE1643" s="2" t="s">
        <v>3070</v>
      </c>
      <c r="AF1643" s="2" t="s">
        <v>3070</v>
      </c>
      <c r="AG1643" s="2" t="s">
        <v>3070</v>
      </c>
    </row>
    <row r="1644" spans="1:33" s="2" customFormat="1" x14ac:dyDescent="0.25">
      <c r="A1644" s="2">
        <v>339397</v>
      </c>
      <c r="B1644" s="2" t="s">
        <v>2590</v>
      </c>
      <c r="C1644" s="2" t="s">
        <v>524</v>
      </c>
      <c r="D1644" s="2" t="s">
        <v>350</v>
      </c>
      <c r="E1644" s="2" t="s">
        <v>77</v>
      </c>
      <c r="F1644" s="2">
        <v>33984</v>
      </c>
      <c r="G1644" s="2" t="s">
        <v>59</v>
      </c>
      <c r="H1644" s="2" t="s">
        <v>17</v>
      </c>
      <c r="I1644" s="2" t="s">
        <v>109</v>
      </c>
      <c r="J1644" s="2" t="s">
        <v>1044</v>
      </c>
      <c r="K1644" s="2">
        <v>2012</v>
      </c>
      <c r="L1644" s="2" t="s">
        <v>59</v>
      </c>
      <c r="AE1644" s="2" t="s">
        <v>3070</v>
      </c>
      <c r="AF1644" s="2" t="s">
        <v>3070</v>
      </c>
      <c r="AG1644" s="2" t="s">
        <v>3070</v>
      </c>
    </row>
    <row r="1645" spans="1:33" s="2" customFormat="1" x14ac:dyDescent="0.25">
      <c r="A1645" s="2">
        <v>339403</v>
      </c>
      <c r="B1645" s="2" t="s">
        <v>2434</v>
      </c>
      <c r="C1645" s="2" t="s">
        <v>345</v>
      </c>
      <c r="D1645" s="2" t="s">
        <v>877</v>
      </c>
      <c r="E1645" s="2" t="s">
        <v>77</v>
      </c>
      <c r="F1645" s="2">
        <v>36526</v>
      </c>
      <c r="G1645" s="2" t="s">
        <v>19</v>
      </c>
      <c r="H1645" s="2" t="s">
        <v>17</v>
      </c>
      <c r="I1645" s="2" t="s">
        <v>109</v>
      </c>
      <c r="J1645" s="2" t="s">
        <v>15</v>
      </c>
      <c r="K1645" s="2">
        <v>2017</v>
      </c>
      <c r="L1645" s="2" t="s">
        <v>19</v>
      </c>
      <c r="AG1645" s="2" t="s">
        <v>3070</v>
      </c>
    </row>
    <row r="1646" spans="1:33" s="2" customFormat="1" x14ac:dyDescent="0.25">
      <c r="A1646" s="2">
        <v>339404</v>
      </c>
      <c r="B1646" s="2" t="s">
        <v>906</v>
      </c>
      <c r="C1646" s="2" t="s">
        <v>518</v>
      </c>
      <c r="D1646" s="2" t="s">
        <v>280</v>
      </c>
      <c r="E1646" s="2" t="s">
        <v>77</v>
      </c>
      <c r="F1646" s="2">
        <v>36526</v>
      </c>
      <c r="G1646" s="2" t="s">
        <v>2987</v>
      </c>
      <c r="H1646" s="2" t="s">
        <v>17</v>
      </c>
      <c r="I1646" s="2" t="s">
        <v>109</v>
      </c>
      <c r="J1646" s="2" t="s">
        <v>1044</v>
      </c>
      <c r="K1646" s="2">
        <v>2019</v>
      </c>
      <c r="L1646" s="2" t="s">
        <v>68</v>
      </c>
      <c r="AF1646" s="2" t="s">
        <v>3070</v>
      </c>
      <c r="AG1646" s="2" t="s">
        <v>3070</v>
      </c>
    </row>
    <row r="1647" spans="1:33" s="2" customFormat="1" x14ac:dyDescent="0.25">
      <c r="A1647" s="2">
        <v>339405</v>
      </c>
      <c r="B1647" s="2" t="s">
        <v>2825</v>
      </c>
      <c r="C1647" s="2" t="s">
        <v>2826</v>
      </c>
      <c r="D1647" s="2" t="s">
        <v>464</v>
      </c>
      <c r="E1647" s="2" t="s">
        <v>77</v>
      </c>
      <c r="F1647" s="2">
        <v>36892</v>
      </c>
      <c r="G1647" s="2" t="s">
        <v>38</v>
      </c>
      <c r="H1647" s="2" t="s">
        <v>17</v>
      </c>
      <c r="I1647" s="2" t="s">
        <v>109</v>
      </c>
      <c r="J1647" s="2" t="s">
        <v>1044</v>
      </c>
      <c r="K1647" s="2">
        <v>2021</v>
      </c>
      <c r="L1647" s="2" t="s">
        <v>19</v>
      </c>
      <c r="AG1647" s="2" t="s">
        <v>3070</v>
      </c>
    </row>
    <row r="1648" spans="1:33" s="2" customFormat="1" x14ac:dyDescent="0.25">
      <c r="A1648" s="2">
        <v>339409</v>
      </c>
      <c r="B1648" s="2" t="s">
        <v>2484</v>
      </c>
      <c r="C1648" s="2" t="s">
        <v>371</v>
      </c>
      <c r="D1648" s="2" t="s">
        <v>949</v>
      </c>
      <c r="E1648" s="2" t="s">
        <v>77</v>
      </c>
      <c r="F1648" s="2">
        <v>31996</v>
      </c>
      <c r="G1648" s="2" t="s">
        <v>19</v>
      </c>
      <c r="H1648" s="2" t="s">
        <v>17</v>
      </c>
      <c r="I1648" s="2" t="s">
        <v>109</v>
      </c>
      <c r="J1648" s="2" t="s">
        <v>15</v>
      </c>
      <c r="K1648" s="2">
        <v>2006</v>
      </c>
      <c r="L1648" s="2" t="s">
        <v>19</v>
      </c>
      <c r="AE1648" s="2" t="s">
        <v>3070</v>
      </c>
      <c r="AF1648" s="2" t="s">
        <v>3070</v>
      </c>
      <c r="AG1648" s="2" t="s">
        <v>3070</v>
      </c>
    </row>
    <row r="1649" spans="1:33" s="2" customFormat="1" x14ac:dyDescent="0.25">
      <c r="A1649" s="2">
        <v>339412</v>
      </c>
      <c r="B1649" s="2" t="s">
        <v>598</v>
      </c>
      <c r="C1649" s="2" t="s">
        <v>610</v>
      </c>
      <c r="D1649" s="2" t="s">
        <v>362</v>
      </c>
      <c r="E1649" s="2" t="s">
        <v>77</v>
      </c>
      <c r="G1649" s="2" t="s">
        <v>344</v>
      </c>
      <c r="H1649" s="2" t="s">
        <v>17</v>
      </c>
      <c r="I1649" s="2" t="s">
        <v>109</v>
      </c>
      <c r="J1649" s="2" t="s">
        <v>15</v>
      </c>
      <c r="K1649" s="2">
        <v>2022</v>
      </c>
      <c r="L1649" s="2" t="s">
        <v>31</v>
      </c>
      <c r="AE1649" s="2" t="s">
        <v>3070</v>
      </c>
      <c r="AF1649" s="2" t="s">
        <v>3070</v>
      </c>
      <c r="AG1649" s="2" t="s">
        <v>3070</v>
      </c>
    </row>
    <row r="1650" spans="1:33" s="2" customFormat="1" x14ac:dyDescent="0.25">
      <c r="A1650" s="2">
        <v>339413</v>
      </c>
      <c r="B1650" s="2" t="s">
        <v>2603</v>
      </c>
      <c r="C1650" s="2" t="s">
        <v>276</v>
      </c>
      <c r="D1650" s="2" t="s">
        <v>823</v>
      </c>
      <c r="E1650" s="2" t="s">
        <v>77</v>
      </c>
      <c r="F1650" s="2">
        <v>37740</v>
      </c>
      <c r="G1650" s="2" t="s">
        <v>19</v>
      </c>
      <c r="H1650" s="2" t="s">
        <v>17</v>
      </c>
      <c r="I1650" s="2" t="s">
        <v>109</v>
      </c>
      <c r="J1650" s="2" t="s">
        <v>15</v>
      </c>
      <c r="K1650" s="2">
        <v>2021</v>
      </c>
      <c r="L1650" s="2" t="s">
        <v>31</v>
      </c>
      <c r="AG1650" s="2" t="s">
        <v>3070</v>
      </c>
    </row>
    <row r="1651" spans="1:33" s="2" customFormat="1" x14ac:dyDescent="0.25">
      <c r="A1651" s="2">
        <v>339417</v>
      </c>
      <c r="B1651" s="2" t="s">
        <v>2658</v>
      </c>
      <c r="C1651" s="2" t="s">
        <v>478</v>
      </c>
      <c r="D1651" s="2" t="s">
        <v>452</v>
      </c>
      <c r="E1651" s="2" t="s">
        <v>77</v>
      </c>
      <c r="F1651" s="2">
        <v>34438</v>
      </c>
      <c r="G1651" s="2" t="s">
        <v>404</v>
      </c>
      <c r="H1651" s="2" t="s">
        <v>17</v>
      </c>
      <c r="I1651" s="2" t="s">
        <v>109</v>
      </c>
      <c r="J1651" s="2" t="s">
        <v>1044</v>
      </c>
      <c r="K1651" s="2">
        <v>2013</v>
      </c>
      <c r="L1651" s="2" t="s">
        <v>31</v>
      </c>
      <c r="AF1651" s="2" t="s">
        <v>3070</v>
      </c>
      <c r="AG1651" s="2" t="s">
        <v>3070</v>
      </c>
    </row>
    <row r="1652" spans="1:33" s="2" customFormat="1" x14ac:dyDescent="0.25">
      <c r="A1652" s="2">
        <v>339418</v>
      </c>
      <c r="B1652" s="2" t="s">
        <v>2664</v>
      </c>
      <c r="C1652" s="2" t="s">
        <v>754</v>
      </c>
      <c r="D1652" s="2" t="s">
        <v>589</v>
      </c>
      <c r="E1652" s="2" t="s">
        <v>77</v>
      </c>
      <c r="F1652" s="2">
        <v>29953</v>
      </c>
      <c r="G1652" s="2" t="s">
        <v>2239</v>
      </c>
      <c r="H1652" s="2" t="s">
        <v>17</v>
      </c>
      <c r="I1652" s="2" t="s">
        <v>109</v>
      </c>
      <c r="J1652" s="2" t="s">
        <v>1044</v>
      </c>
      <c r="K1652" s="2">
        <v>2000</v>
      </c>
      <c r="L1652" s="2" t="s">
        <v>19</v>
      </c>
      <c r="AE1652" s="2" t="s">
        <v>3070</v>
      </c>
      <c r="AF1652" s="2" t="s">
        <v>3070</v>
      </c>
      <c r="AG1652" s="2" t="s">
        <v>3070</v>
      </c>
    </row>
    <row r="1653" spans="1:33" s="2" customFormat="1" x14ac:dyDescent="0.25">
      <c r="A1653" s="2">
        <v>339428</v>
      </c>
      <c r="B1653" s="2" t="s">
        <v>617</v>
      </c>
      <c r="C1653" s="2" t="s">
        <v>538</v>
      </c>
      <c r="D1653" s="2" t="s">
        <v>381</v>
      </c>
      <c r="E1653" s="2" t="s">
        <v>77</v>
      </c>
      <c r="F1653" s="2">
        <v>37657</v>
      </c>
      <c r="G1653" s="2" t="s">
        <v>815</v>
      </c>
      <c r="H1653" s="2" t="s">
        <v>17</v>
      </c>
      <c r="I1653" s="2" t="s">
        <v>109</v>
      </c>
      <c r="J1653" s="2" t="s">
        <v>15</v>
      </c>
      <c r="K1653" s="2">
        <v>2021</v>
      </c>
      <c r="L1653" s="2" t="s">
        <v>31</v>
      </c>
      <c r="AE1653" s="2" t="s">
        <v>3070</v>
      </c>
      <c r="AF1653" s="2" t="s">
        <v>3070</v>
      </c>
      <c r="AG1653" s="2" t="s">
        <v>3070</v>
      </c>
    </row>
    <row r="1654" spans="1:33" s="2" customFormat="1" x14ac:dyDescent="0.25">
      <c r="A1654" s="2">
        <v>339429</v>
      </c>
      <c r="B1654" s="2" t="s">
        <v>1715</v>
      </c>
      <c r="C1654" s="2" t="s">
        <v>390</v>
      </c>
      <c r="D1654" s="2" t="s">
        <v>687</v>
      </c>
      <c r="E1654" s="2" t="s">
        <v>77</v>
      </c>
      <c r="F1654" s="2">
        <v>36394</v>
      </c>
      <c r="G1654" s="2" t="s">
        <v>19</v>
      </c>
      <c r="H1654" s="2" t="s">
        <v>17</v>
      </c>
      <c r="I1654" s="2" t="s">
        <v>109</v>
      </c>
      <c r="J1654" s="2" t="s">
        <v>1044</v>
      </c>
      <c r="K1654" s="2">
        <v>2022</v>
      </c>
      <c r="L1654" s="2" t="s">
        <v>19</v>
      </c>
      <c r="AE1654" s="2" t="s">
        <v>3070</v>
      </c>
      <c r="AF1654" s="2" t="s">
        <v>3070</v>
      </c>
      <c r="AG1654" s="2" t="s">
        <v>3070</v>
      </c>
    </row>
    <row r="1655" spans="1:33" s="2" customFormat="1" x14ac:dyDescent="0.25">
      <c r="A1655" s="2">
        <v>339431</v>
      </c>
      <c r="B1655" s="2" t="s">
        <v>2534</v>
      </c>
      <c r="C1655" s="2" t="s">
        <v>493</v>
      </c>
      <c r="D1655" s="2" t="s">
        <v>368</v>
      </c>
      <c r="E1655" s="2" t="s">
        <v>77</v>
      </c>
      <c r="F1655" s="2">
        <v>33842</v>
      </c>
      <c r="G1655" s="2" t="s">
        <v>2535</v>
      </c>
      <c r="H1655" s="2" t="s">
        <v>17</v>
      </c>
      <c r="I1655" s="2" t="s">
        <v>109</v>
      </c>
      <c r="J1655" s="2" t="s">
        <v>1044</v>
      </c>
      <c r="K1655" s="2">
        <v>2012</v>
      </c>
      <c r="L1655" s="2" t="s">
        <v>59</v>
      </c>
      <c r="AE1655" s="2" t="s">
        <v>3070</v>
      </c>
      <c r="AF1655" s="2" t="s">
        <v>3070</v>
      </c>
      <c r="AG1655" s="2" t="s">
        <v>3070</v>
      </c>
    </row>
    <row r="1656" spans="1:33" s="2" customFormat="1" x14ac:dyDescent="0.25">
      <c r="A1656" s="2">
        <v>339432</v>
      </c>
      <c r="B1656" s="2" t="s">
        <v>932</v>
      </c>
      <c r="C1656" s="2" t="s">
        <v>230</v>
      </c>
      <c r="D1656" s="2" t="s">
        <v>1925</v>
      </c>
      <c r="E1656" s="2" t="s">
        <v>77</v>
      </c>
      <c r="F1656" s="2">
        <v>35065</v>
      </c>
      <c r="G1656" s="2" t="s">
        <v>1931</v>
      </c>
      <c r="H1656" s="2" t="s">
        <v>17</v>
      </c>
      <c r="I1656" s="2" t="s">
        <v>109</v>
      </c>
      <c r="J1656" s="2" t="s">
        <v>15</v>
      </c>
      <c r="K1656" s="2">
        <v>2014</v>
      </c>
      <c r="L1656" s="2" t="s">
        <v>31</v>
      </c>
      <c r="AE1656" s="2" t="s">
        <v>3070</v>
      </c>
      <c r="AF1656" s="2" t="s">
        <v>3070</v>
      </c>
      <c r="AG1656" s="2" t="s">
        <v>3070</v>
      </c>
    </row>
    <row r="1657" spans="1:33" s="2" customFormat="1" x14ac:dyDescent="0.25">
      <c r="A1657" s="2">
        <v>339441</v>
      </c>
      <c r="B1657" s="2" t="s">
        <v>2823</v>
      </c>
      <c r="C1657" s="2" t="s">
        <v>883</v>
      </c>
      <c r="D1657" s="2" t="s">
        <v>240</v>
      </c>
      <c r="E1657" s="2" t="s">
        <v>78</v>
      </c>
      <c r="F1657" s="2">
        <v>35184</v>
      </c>
      <c r="G1657" s="2" t="s">
        <v>212</v>
      </c>
      <c r="H1657" s="2" t="s">
        <v>17</v>
      </c>
      <c r="I1657" s="2" t="s">
        <v>109</v>
      </c>
      <c r="J1657" s="2" t="s">
        <v>1044</v>
      </c>
      <c r="K1657" s="2">
        <v>2022</v>
      </c>
      <c r="L1657" s="2" t="s">
        <v>19</v>
      </c>
      <c r="AE1657" s="2" t="s">
        <v>3070</v>
      </c>
      <c r="AF1657" s="2" t="s">
        <v>3070</v>
      </c>
      <c r="AG1657" s="2" t="s">
        <v>3070</v>
      </c>
    </row>
    <row r="1658" spans="1:33" s="2" customFormat="1" x14ac:dyDescent="0.25">
      <c r="A1658" s="2">
        <v>339443</v>
      </c>
      <c r="B1658" s="2" t="s">
        <v>3006</v>
      </c>
      <c r="C1658" s="2" t="s">
        <v>250</v>
      </c>
      <c r="D1658" s="2" t="s">
        <v>263</v>
      </c>
      <c r="E1658" s="2" t="s">
        <v>78</v>
      </c>
      <c r="F1658" s="2">
        <v>33604</v>
      </c>
      <c r="G1658" s="2" t="s">
        <v>1067</v>
      </c>
      <c r="H1658" s="2" t="s">
        <v>17</v>
      </c>
      <c r="I1658" s="2" t="s">
        <v>109</v>
      </c>
      <c r="J1658" s="2" t="s">
        <v>1044</v>
      </c>
      <c r="K1658" s="2">
        <v>2009</v>
      </c>
      <c r="L1658" s="2" t="s">
        <v>31</v>
      </c>
      <c r="AF1658" s="2" t="s">
        <v>3070</v>
      </c>
      <c r="AG1658" s="2" t="s">
        <v>3070</v>
      </c>
    </row>
    <row r="1659" spans="1:33" s="2" customFormat="1" x14ac:dyDescent="0.25">
      <c r="A1659" s="2">
        <v>339449</v>
      </c>
      <c r="B1659" s="2" t="s">
        <v>2784</v>
      </c>
      <c r="C1659" s="2" t="s">
        <v>333</v>
      </c>
      <c r="D1659" s="2" t="s">
        <v>466</v>
      </c>
      <c r="E1659" s="2" t="s">
        <v>77</v>
      </c>
      <c r="F1659" s="2">
        <v>32530</v>
      </c>
      <c r="G1659" s="2" t="s">
        <v>864</v>
      </c>
      <c r="H1659" s="2" t="s">
        <v>17</v>
      </c>
      <c r="I1659" s="2" t="s">
        <v>109</v>
      </c>
      <c r="J1659" s="2" t="s">
        <v>1044</v>
      </c>
      <c r="K1659" s="2">
        <v>2014</v>
      </c>
      <c r="L1659" s="2" t="s">
        <v>31</v>
      </c>
      <c r="AE1659" s="2" t="s">
        <v>3070</v>
      </c>
      <c r="AF1659" s="2" t="s">
        <v>3070</v>
      </c>
      <c r="AG1659" s="2" t="s">
        <v>3070</v>
      </c>
    </row>
    <row r="1660" spans="1:33" s="2" customFormat="1" x14ac:dyDescent="0.25">
      <c r="A1660" s="2">
        <v>339451</v>
      </c>
      <c r="B1660" s="2" t="s">
        <v>2829</v>
      </c>
      <c r="C1660" s="2" t="s">
        <v>230</v>
      </c>
      <c r="D1660" s="2" t="s">
        <v>305</v>
      </c>
      <c r="E1660" s="2" t="s">
        <v>77</v>
      </c>
      <c r="F1660" s="2">
        <v>31794</v>
      </c>
      <c r="G1660" s="2" t="s">
        <v>212</v>
      </c>
      <c r="H1660" s="2" t="s">
        <v>17</v>
      </c>
      <c r="I1660" s="2" t="s">
        <v>109</v>
      </c>
      <c r="J1660" s="2" t="s">
        <v>1044</v>
      </c>
      <c r="K1660" s="2">
        <v>2006</v>
      </c>
      <c r="L1660" s="2" t="s">
        <v>19</v>
      </c>
      <c r="AG1660" s="2" t="s">
        <v>3070</v>
      </c>
    </row>
    <row r="1661" spans="1:33" s="2" customFormat="1" x14ac:dyDescent="0.25">
      <c r="A1661" s="2">
        <v>339454</v>
      </c>
      <c r="B1661" s="2" t="s">
        <v>2575</v>
      </c>
      <c r="C1661" s="2" t="s">
        <v>333</v>
      </c>
      <c r="D1661" s="2" t="s">
        <v>357</v>
      </c>
      <c r="E1661" s="2" t="s">
        <v>77</v>
      </c>
      <c r="F1661" s="2">
        <v>29637</v>
      </c>
      <c r="G1661" s="2" t="s">
        <v>601</v>
      </c>
      <c r="H1661" s="2" t="s">
        <v>17</v>
      </c>
      <c r="I1661" s="2" t="s">
        <v>109</v>
      </c>
      <c r="J1661" s="2" t="s">
        <v>15</v>
      </c>
      <c r="K1661" s="2">
        <v>2000</v>
      </c>
      <c r="L1661" s="2" t="s">
        <v>41</v>
      </c>
      <c r="AE1661" s="2" t="s">
        <v>3070</v>
      </c>
      <c r="AF1661" s="2" t="s">
        <v>3070</v>
      </c>
      <c r="AG1661" s="2" t="s">
        <v>3070</v>
      </c>
    </row>
    <row r="1662" spans="1:33" s="2" customFormat="1" x14ac:dyDescent="0.25">
      <c r="A1662" s="2">
        <v>339455</v>
      </c>
      <c r="B1662" s="2" t="s">
        <v>2810</v>
      </c>
      <c r="C1662" s="2" t="s">
        <v>697</v>
      </c>
      <c r="D1662" s="2" t="s">
        <v>1492</v>
      </c>
      <c r="E1662" s="2" t="s">
        <v>77</v>
      </c>
      <c r="F1662" s="2">
        <v>32803</v>
      </c>
      <c r="G1662" s="2" t="s">
        <v>19</v>
      </c>
      <c r="H1662" s="2" t="s">
        <v>17</v>
      </c>
      <c r="I1662" s="2" t="s">
        <v>109</v>
      </c>
      <c r="J1662" s="2" t="s">
        <v>1044</v>
      </c>
      <c r="K1662" s="2">
        <v>2008</v>
      </c>
      <c r="L1662" s="2" t="s">
        <v>19</v>
      </c>
      <c r="AE1662" s="2" t="s">
        <v>3070</v>
      </c>
      <c r="AF1662" s="2" t="s">
        <v>3070</v>
      </c>
      <c r="AG1662" s="2" t="s">
        <v>3070</v>
      </c>
    </row>
    <row r="1663" spans="1:33" s="2" customFormat="1" x14ac:dyDescent="0.25">
      <c r="A1663" s="2">
        <v>339456</v>
      </c>
      <c r="B1663" s="2" t="s">
        <v>2497</v>
      </c>
      <c r="C1663" s="2" t="s">
        <v>325</v>
      </c>
      <c r="D1663" s="2" t="s">
        <v>309</v>
      </c>
      <c r="E1663" s="2" t="s">
        <v>78</v>
      </c>
      <c r="F1663" s="2">
        <v>35435</v>
      </c>
      <c r="G1663" s="2" t="s">
        <v>19</v>
      </c>
      <c r="H1663" s="2" t="s">
        <v>17</v>
      </c>
      <c r="I1663" s="2" t="s">
        <v>109</v>
      </c>
      <c r="J1663" s="2" t="s">
        <v>1044</v>
      </c>
      <c r="K1663" s="2">
        <v>2014</v>
      </c>
      <c r="L1663" s="2" t="s">
        <v>31</v>
      </c>
      <c r="AE1663" s="2" t="s">
        <v>3070</v>
      </c>
      <c r="AF1663" s="2" t="s">
        <v>3070</v>
      </c>
      <c r="AG1663" s="2" t="s">
        <v>3070</v>
      </c>
    </row>
    <row r="1664" spans="1:33" s="2" customFormat="1" x14ac:dyDescent="0.25">
      <c r="A1664" s="2">
        <v>339463</v>
      </c>
      <c r="B1664" s="2" t="s">
        <v>2648</v>
      </c>
      <c r="C1664" s="2" t="s">
        <v>596</v>
      </c>
      <c r="D1664" s="2" t="s">
        <v>2154</v>
      </c>
      <c r="E1664" s="2" t="s">
        <v>77</v>
      </c>
      <c r="F1664" s="2">
        <v>34335</v>
      </c>
      <c r="G1664" s="2" t="s">
        <v>1922</v>
      </c>
      <c r="H1664" s="2" t="s">
        <v>17</v>
      </c>
      <c r="I1664" s="2" t="s">
        <v>109</v>
      </c>
      <c r="J1664" s="2" t="s">
        <v>1044</v>
      </c>
      <c r="K1664" s="2">
        <v>2013</v>
      </c>
      <c r="L1664" s="2" t="s">
        <v>41</v>
      </c>
      <c r="AE1664" s="2" t="s">
        <v>3070</v>
      </c>
      <c r="AF1664" s="2" t="s">
        <v>3070</v>
      </c>
      <c r="AG1664" s="2" t="s">
        <v>3070</v>
      </c>
    </row>
    <row r="1665" spans="1:33" s="2" customFormat="1" x14ac:dyDescent="0.25">
      <c r="A1665" s="2">
        <v>339468</v>
      </c>
      <c r="B1665" s="2" t="s">
        <v>2696</v>
      </c>
      <c r="C1665" s="2" t="s">
        <v>345</v>
      </c>
      <c r="D1665" s="2" t="s">
        <v>309</v>
      </c>
      <c r="E1665" s="2" t="s">
        <v>77</v>
      </c>
      <c r="F1665" s="2">
        <v>37216</v>
      </c>
      <c r="G1665" s="2" t="s">
        <v>216</v>
      </c>
      <c r="H1665" s="2" t="s">
        <v>20</v>
      </c>
      <c r="I1665" s="2" t="s">
        <v>109</v>
      </c>
      <c r="J1665" s="2" t="s">
        <v>15</v>
      </c>
      <c r="K1665" s="2">
        <v>2020</v>
      </c>
      <c r="L1665" s="2" t="s">
        <v>19</v>
      </c>
      <c r="AE1665" s="2" t="s">
        <v>3070</v>
      </c>
      <c r="AF1665" s="2" t="s">
        <v>3070</v>
      </c>
      <c r="AG1665" s="2" t="s">
        <v>3070</v>
      </c>
    </row>
    <row r="1666" spans="1:33" s="2" customFormat="1" x14ac:dyDescent="0.25">
      <c r="A1666" s="2">
        <v>339492</v>
      </c>
      <c r="B1666" s="2" t="s">
        <v>2864</v>
      </c>
      <c r="C1666" s="2" t="s">
        <v>286</v>
      </c>
      <c r="D1666" s="2" t="s">
        <v>280</v>
      </c>
      <c r="E1666" s="2" t="s">
        <v>78</v>
      </c>
      <c r="F1666" s="2">
        <v>33239</v>
      </c>
      <c r="G1666" s="2" t="s">
        <v>2865</v>
      </c>
      <c r="H1666" s="2" t="s">
        <v>17</v>
      </c>
      <c r="I1666" s="2" t="s">
        <v>109</v>
      </c>
      <c r="J1666" s="2" t="s">
        <v>1044</v>
      </c>
      <c r="K1666" s="2">
        <v>2013</v>
      </c>
      <c r="L1666" s="2" t="s">
        <v>74</v>
      </c>
      <c r="AG1666" s="2" t="s">
        <v>3070</v>
      </c>
    </row>
    <row r="1667" spans="1:33" s="2" customFormat="1" x14ac:dyDescent="0.25">
      <c r="A1667" s="2">
        <v>339493</v>
      </c>
      <c r="B1667" s="2" t="s">
        <v>2984</v>
      </c>
      <c r="C1667" s="2" t="s">
        <v>401</v>
      </c>
      <c r="D1667" s="2" t="s">
        <v>2469</v>
      </c>
      <c r="E1667" s="2" t="s">
        <v>78</v>
      </c>
      <c r="F1667" s="2">
        <v>31048</v>
      </c>
      <c r="G1667" s="2" t="s">
        <v>582</v>
      </c>
      <c r="H1667" s="2" t="s">
        <v>17</v>
      </c>
      <c r="I1667" s="2" t="s">
        <v>109</v>
      </c>
      <c r="J1667" s="2" t="s">
        <v>15</v>
      </c>
      <c r="L1667" s="2" t="s">
        <v>74</v>
      </c>
      <c r="AF1667" s="2" t="s">
        <v>3070</v>
      </c>
      <c r="AG1667" s="2" t="s">
        <v>3070</v>
      </c>
    </row>
    <row r="1668" spans="1:33" s="2" customFormat="1" x14ac:dyDescent="0.25">
      <c r="A1668" s="2">
        <v>339494</v>
      </c>
      <c r="B1668" s="2" t="s">
        <v>2876</v>
      </c>
      <c r="C1668" s="2" t="s">
        <v>902</v>
      </c>
      <c r="D1668" s="2" t="s">
        <v>241</v>
      </c>
      <c r="E1668" s="2" t="s">
        <v>78</v>
      </c>
      <c r="F1668" s="2">
        <v>31686</v>
      </c>
      <c r="G1668" s="2" t="s">
        <v>2673</v>
      </c>
      <c r="H1668" s="2" t="s">
        <v>17</v>
      </c>
      <c r="I1668" s="2" t="s">
        <v>109</v>
      </c>
      <c r="J1668" s="2" t="s">
        <v>15</v>
      </c>
      <c r="K1668" s="2">
        <v>2005</v>
      </c>
      <c r="L1668" s="2" t="s">
        <v>19</v>
      </c>
      <c r="AG1668" s="2" t="s">
        <v>3070</v>
      </c>
    </row>
    <row r="1669" spans="1:33" s="2" customFormat="1" x14ac:dyDescent="0.25">
      <c r="A1669" s="2">
        <v>339497</v>
      </c>
      <c r="B1669" s="2" t="s">
        <v>2931</v>
      </c>
      <c r="C1669" s="2" t="s">
        <v>250</v>
      </c>
      <c r="D1669" s="2" t="s">
        <v>767</v>
      </c>
      <c r="E1669" s="2" t="s">
        <v>78</v>
      </c>
      <c r="F1669" s="2">
        <v>33245</v>
      </c>
      <c r="G1669" s="2" t="s">
        <v>19</v>
      </c>
      <c r="H1669" s="2" t="s">
        <v>17</v>
      </c>
      <c r="I1669" s="2" t="s">
        <v>109</v>
      </c>
      <c r="J1669" s="2" t="s">
        <v>1044</v>
      </c>
      <c r="L1669" s="2" t="s">
        <v>19</v>
      </c>
      <c r="AF1669" s="2" t="s">
        <v>3070</v>
      </c>
      <c r="AG1669" s="2" t="s">
        <v>3070</v>
      </c>
    </row>
    <row r="1670" spans="1:33" s="2" customFormat="1" x14ac:dyDescent="0.25">
      <c r="A1670" s="2">
        <v>339505</v>
      </c>
      <c r="B1670" s="2" t="s">
        <v>2908</v>
      </c>
      <c r="C1670" s="2" t="s">
        <v>752</v>
      </c>
      <c r="D1670" s="2" t="s">
        <v>806</v>
      </c>
      <c r="E1670" s="2" t="s">
        <v>77</v>
      </c>
      <c r="F1670" s="2">
        <v>33970</v>
      </c>
      <c r="G1670" s="2" t="s">
        <v>388</v>
      </c>
      <c r="H1670" s="2" t="s">
        <v>17</v>
      </c>
      <c r="I1670" s="2" t="s">
        <v>109</v>
      </c>
      <c r="J1670" s="2" t="s">
        <v>1044</v>
      </c>
      <c r="K1670" s="2">
        <v>2011</v>
      </c>
      <c r="L1670" s="2" t="s">
        <v>31</v>
      </c>
      <c r="AG1670" s="2" t="s">
        <v>3070</v>
      </c>
    </row>
    <row r="1671" spans="1:33" s="2" customFormat="1" x14ac:dyDescent="0.25">
      <c r="A1671" s="2">
        <v>339506</v>
      </c>
      <c r="B1671" s="2" t="s">
        <v>2512</v>
      </c>
      <c r="C1671" s="2" t="s">
        <v>284</v>
      </c>
      <c r="D1671" s="2" t="s">
        <v>211</v>
      </c>
      <c r="E1671" s="2" t="s">
        <v>78</v>
      </c>
      <c r="F1671" s="2">
        <v>33883</v>
      </c>
      <c r="G1671" s="2" t="s">
        <v>2513</v>
      </c>
      <c r="H1671" s="2" t="s">
        <v>17</v>
      </c>
      <c r="I1671" s="2" t="s">
        <v>109</v>
      </c>
      <c r="J1671" s="2" t="s">
        <v>1044</v>
      </c>
      <c r="K1671" s="2">
        <v>2010</v>
      </c>
      <c r="L1671" s="2" t="s">
        <v>62</v>
      </c>
      <c r="AE1671" s="2" t="s">
        <v>3070</v>
      </c>
      <c r="AF1671" s="2" t="s">
        <v>3070</v>
      </c>
      <c r="AG1671" s="2" t="s">
        <v>3070</v>
      </c>
    </row>
    <row r="1672" spans="1:33" s="2" customFormat="1" x14ac:dyDescent="0.25">
      <c r="A1672" s="2">
        <v>339513</v>
      </c>
      <c r="B1672" s="2" t="s">
        <v>2962</v>
      </c>
      <c r="C1672" s="2" t="s">
        <v>213</v>
      </c>
      <c r="D1672" s="2" t="s">
        <v>290</v>
      </c>
      <c r="E1672" s="2" t="s">
        <v>77</v>
      </c>
      <c r="F1672" s="2">
        <v>36779</v>
      </c>
      <c r="G1672" s="2" t="s">
        <v>891</v>
      </c>
      <c r="H1672" s="2" t="s">
        <v>17</v>
      </c>
      <c r="I1672" s="2" t="s">
        <v>109</v>
      </c>
      <c r="J1672" s="2" t="s">
        <v>1044</v>
      </c>
      <c r="K1672" s="2">
        <v>2018</v>
      </c>
      <c r="L1672" s="2" t="s">
        <v>31</v>
      </c>
      <c r="AG1672" s="2" t="s">
        <v>3070</v>
      </c>
    </row>
    <row r="1673" spans="1:33" s="2" customFormat="1" x14ac:dyDescent="0.25">
      <c r="A1673" s="2">
        <v>339515</v>
      </c>
      <c r="B1673" s="2" t="s">
        <v>2683</v>
      </c>
      <c r="C1673" s="2" t="s">
        <v>213</v>
      </c>
      <c r="D1673" s="2" t="s">
        <v>300</v>
      </c>
      <c r="E1673" s="2" t="s">
        <v>78</v>
      </c>
      <c r="F1673" s="2">
        <v>36526</v>
      </c>
      <c r="G1673" s="2" t="s">
        <v>2684</v>
      </c>
      <c r="H1673" s="2" t="s">
        <v>17</v>
      </c>
      <c r="I1673" s="2" t="s">
        <v>109</v>
      </c>
      <c r="J1673" s="2" t="s">
        <v>1044</v>
      </c>
      <c r="K1673" s="2">
        <v>2017</v>
      </c>
      <c r="L1673" s="2" t="s">
        <v>31</v>
      </c>
      <c r="AE1673" s="2" t="s">
        <v>3070</v>
      </c>
      <c r="AF1673" s="2" t="s">
        <v>3070</v>
      </c>
      <c r="AG1673" s="2" t="s">
        <v>3070</v>
      </c>
    </row>
    <row r="1674" spans="1:33" s="2" customFormat="1" x14ac:dyDescent="0.25">
      <c r="A1674" s="2">
        <v>339517</v>
      </c>
      <c r="B1674" s="2" t="s">
        <v>3033</v>
      </c>
      <c r="C1674" s="2" t="s">
        <v>270</v>
      </c>
      <c r="D1674" s="2" t="s">
        <v>495</v>
      </c>
      <c r="E1674" s="2" t="s">
        <v>78</v>
      </c>
      <c r="F1674" s="2">
        <v>35173</v>
      </c>
      <c r="G1674" s="2" t="s">
        <v>532</v>
      </c>
      <c r="H1674" s="2" t="s">
        <v>17</v>
      </c>
      <c r="I1674" s="2" t="s">
        <v>109</v>
      </c>
      <c r="J1674" s="2" t="s">
        <v>15</v>
      </c>
      <c r="K1674" s="2">
        <v>2015</v>
      </c>
      <c r="L1674" s="2" t="s">
        <v>31</v>
      </c>
      <c r="AF1674" s="2" t="s">
        <v>3070</v>
      </c>
      <c r="AG1674" s="2" t="s">
        <v>3070</v>
      </c>
    </row>
    <row r="1675" spans="1:33" s="2" customFormat="1" x14ac:dyDescent="0.25">
      <c r="A1675" s="2">
        <v>339523</v>
      </c>
      <c r="B1675" s="2" t="s">
        <v>3032</v>
      </c>
      <c r="C1675" s="2" t="s">
        <v>432</v>
      </c>
      <c r="D1675" s="2" t="s">
        <v>280</v>
      </c>
      <c r="E1675" s="2" t="s">
        <v>78</v>
      </c>
      <c r="F1675" s="2">
        <v>32668</v>
      </c>
      <c r="G1675" s="2" t="s">
        <v>712</v>
      </c>
      <c r="H1675" s="2" t="s">
        <v>17</v>
      </c>
      <c r="I1675" s="2" t="s">
        <v>109</v>
      </c>
      <c r="J1675" s="2" t="s">
        <v>1044</v>
      </c>
      <c r="K1675" s="2">
        <v>2012</v>
      </c>
      <c r="L1675" s="2" t="s">
        <v>28</v>
      </c>
      <c r="AG1675" s="2" t="s">
        <v>3070</v>
      </c>
    </row>
    <row r="1676" spans="1:33" s="2" customFormat="1" x14ac:dyDescent="0.25">
      <c r="A1676" s="2">
        <v>339525</v>
      </c>
      <c r="B1676" s="2" t="s">
        <v>3015</v>
      </c>
      <c r="C1676" s="2" t="s">
        <v>496</v>
      </c>
      <c r="D1676" s="2" t="s">
        <v>405</v>
      </c>
      <c r="E1676" s="2" t="s">
        <v>78</v>
      </c>
      <c r="F1676" s="2">
        <v>33172</v>
      </c>
      <c r="G1676" s="2" t="s">
        <v>19</v>
      </c>
      <c r="H1676" s="2" t="s">
        <v>17</v>
      </c>
      <c r="I1676" s="2" t="s">
        <v>109</v>
      </c>
      <c r="J1676" s="2" t="s">
        <v>1044</v>
      </c>
      <c r="K1676" s="2">
        <v>2008</v>
      </c>
      <c r="L1676" s="2" t="s">
        <v>31</v>
      </c>
      <c r="AE1676" s="2" t="s">
        <v>3070</v>
      </c>
      <c r="AF1676" s="2" t="s">
        <v>3070</v>
      </c>
      <c r="AG1676" s="2" t="s">
        <v>3070</v>
      </c>
    </row>
    <row r="1677" spans="1:33" s="2" customFormat="1" x14ac:dyDescent="0.25">
      <c r="A1677" s="2">
        <v>339531</v>
      </c>
      <c r="B1677" s="2" t="s">
        <v>2679</v>
      </c>
      <c r="C1677" s="2" t="s">
        <v>2680</v>
      </c>
      <c r="D1677" s="2" t="s">
        <v>2595</v>
      </c>
      <c r="E1677" s="2" t="s">
        <v>78</v>
      </c>
      <c r="F1677" s="2">
        <v>37569</v>
      </c>
      <c r="G1677" s="2" t="s">
        <v>19</v>
      </c>
      <c r="H1677" s="2" t="s">
        <v>17</v>
      </c>
      <c r="I1677" s="2" t="s">
        <v>109</v>
      </c>
      <c r="J1677" s="2" t="s">
        <v>1044</v>
      </c>
      <c r="K1677" s="2">
        <v>2021</v>
      </c>
      <c r="L1677" s="2" t="s">
        <v>19</v>
      </c>
      <c r="AE1677" s="2" t="s">
        <v>3070</v>
      </c>
      <c r="AF1677" s="2" t="s">
        <v>3070</v>
      </c>
      <c r="AG1677" s="2" t="s">
        <v>3070</v>
      </c>
    </row>
    <row r="1678" spans="1:33" s="2" customFormat="1" x14ac:dyDescent="0.25">
      <c r="A1678" s="2">
        <v>339533</v>
      </c>
      <c r="B1678" s="2" t="s">
        <v>2785</v>
      </c>
      <c r="C1678" s="2" t="s">
        <v>725</v>
      </c>
      <c r="D1678" s="2" t="s">
        <v>273</v>
      </c>
      <c r="E1678" s="2" t="s">
        <v>77</v>
      </c>
      <c r="F1678" s="2">
        <v>34400</v>
      </c>
      <c r="G1678" s="2" t="s">
        <v>74</v>
      </c>
      <c r="H1678" s="2" t="s">
        <v>17</v>
      </c>
      <c r="I1678" s="2" t="s">
        <v>109</v>
      </c>
      <c r="J1678" s="2" t="s">
        <v>1044</v>
      </c>
      <c r="K1678" s="2">
        <v>2013</v>
      </c>
      <c r="L1678" s="2" t="s">
        <v>31</v>
      </c>
      <c r="AE1678" s="2" t="s">
        <v>3070</v>
      </c>
      <c r="AF1678" s="2" t="s">
        <v>3070</v>
      </c>
      <c r="AG1678" s="2" t="s">
        <v>3070</v>
      </c>
    </row>
    <row r="1679" spans="1:33" s="2" customFormat="1" x14ac:dyDescent="0.25">
      <c r="A1679" s="2">
        <v>339540</v>
      </c>
      <c r="B1679" s="2" t="s">
        <v>2985</v>
      </c>
      <c r="C1679" s="2" t="s">
        <v>371</v>
      </c>
      <c r="D1679" s="2" t="s">
        <v>306</v>
      </c>
      <c r="E1679" s="2" t="s">
        <v>78</v>
      </c>
      <c r="F1679" s="2">
        <v>29614</v>
      </c>
      <c r="G1679" s="2" t="s">
        <v>19</v>
      </c>
      <c r="H1679" s="2" t="s">
        <v>17</v>
      </c>
      <c r="I1679" s="2" t="s">
        <v>109</v>
      </c>
      <c r="J1679" s="2" t="s">
        <v>1044</v>
      </c>
      <c r="K1679" s="2">
        <v>2013</v>
      </c>
      <c r="L1679" s="2" t="s">
        <v>19</v>
      </c>
      <c r="AG1679" s="2" t="s">
        <v>3070</v>
      </c>
    </row>
    <row r="1680" spans="1:33" s="2" customFormat="1" x14ac:dyDescent="0.25">
      <c r="A1680" s="2">
        <v>339542</v>
      </c>
      <c r="B1680" s="2" t="s">
        <v>2491</v>
      </c>
      <c r="C1680" s="2" t="s">
        <v>354</v>
      </c>
      <c r="D1680" s="2" t="s">
        <v>419</v>
      </c>
      <c r="E1680" s="2" t="s">
        <v>77</v>
      </c>
      <c r="F1680" s="2">
        <v>37135</v>
      </c>
      <c r="G1680" s="2" t="s">
        <v>1931</v>
      </c>
      <c r="H1680" s="2" t="s">
        <v>17</v>
      </c>
      <c r="I1680" s="2" t="s">
        <v>109</v>
      </c>
      <c r="J1680" s="2" t="s">
        <v>1044</v>
      </c>
      <c r="K1680" s="2">
        <v>2022</v>
      </c>
      <c r="L1680" s="2" t="s">
        <v>19</v>
      </c>
      <c r="AE1680" s="2" t="s">
        <v>3070</v>
      </c>
      <c r="AF1680" s="2" t="s">
        <v>3070</v>
      </c>
      <c r="AG1680" s="2" t="s">
        <v>3070</v>
      </c>
    </row>
    <row r="1681" spans="1:33" s="2" customFormat="1" x14ac:dyDescent="0.25">
      <c r="A1681" s="2">
        <v>339543</v>
      </c>
      <c r="B1681" s="2" t="s">
        <v>2786</v>
      </c>
      <c r="C1681" s="2" t="s">
        <v>493</v>
      </c>
      <c r="D1681" s="2" t="s">
        <v>745</v>
      </c>
      <c r="E1681" s="2" t="s">
        <v>77</v>
      </c>
      <c r="F1681" s="2">
        <v>29458</v>
      </c>
      <c r="G1681" s="2" t="s">
        <v>48</v>
      </c>
      <c r="H1681" s="2" t="s">
        <v>17</v>
      </c>
      <c r="I1681" s="2" t="s">
        <v>109</v>
      </c>
      <c r="J1681" s="2" t="s">
        <v>1044</v>
      </c>
      <c r="L1681" s="2" t="s">
        <v>19</v>
      </c>
      <c r="AE1681" s="2" t="s">
        <v>3070</v>
      </c>
      <c r="AF1681" s="2" t="s">
        <v>3070</v>
      </c>
      <c r="AG1681" s="2" t="s">
        <v>3070</v>
      </c>
    </row>
    <row r="1682" spans="1:33" s="2" customFormat="1" x14ac:dyDescent="0.25">
      <c r="A1682" s="2">
        <v>339546</v>
      </c>
      <c r="B1682" s="2" t="s">
        <v>2787</v>
      </c>
      <c r="C1682" s="2" t="s">
        <v>427</v>
      </c>
      <c r="D1682" s="2" t="s">
        <v>263</v>
      </c>
      <c r="E1682" s="2" t="s">
        <v>78</v>
      </c>
      <c r="F1682" s="2">
        <v>33796</v>
      </c>
      <c r="G1682" s="2" t="s">
        <v>2788</v>
      </c>
      <c r="H1682" s="2" t="s">
        <v>17</v>
      </c>
      <c r="I1682" s="2" t="s">
        <v>109</v>
      </c>
      <c r="J1682" s="2" t="s">
        <v>1044</v>
      </c>
      <c r="K1682" s="2">
        <v>2011</v>
      </c>
      <c r="L1682" s="2" t="s">
        <v>68</v>
      </c>
      <c r="AE1682" s="2" t="s">
        <v>3070</v>
      </c>
      <c r="AF1682" s="2" t="s">
        <v>3070</v>
      </c>
      <c r="AG1682" s="2" t="s">
        <v>3070</v>
      </c>
    </row>
    <row r="1683" spans="1:33" s="2" customFormat="1" x14ac:dyDescent="0.25">
      <c r="A1683" s="2">
        <v>339552</v>
      </c>
      <c r="B1683" s="2" t="s">
        <v>2789</v>
      </c>
      <c r="C1683" s="2" t="s">
        <v>291</v>
      </c>
      <c r="D1683" s="2" t="s">
        <v>512</v>
      </c>
      <c r="E1683" s="2" t="s">
        <v>78</v>
      </c>
      <c r="F1683" s="2">
        <v>36805</v>
      </c>
      <c r="G1683" s="2" t="s">
        <v>515</v>
      </c>
      <c r="H1683" s="2" t="s">
        <v>17</v>
      </c>
      <c r="I1683" s="2" t="s">
        <v>109</v>
      </c>
      <c r="J1683" s="2" t="s">
        <v>15</v>
      </c>
      <c r="K1683" s="2">
        <v>2018</v>
      </c>
      <c r="L1683" s="2" t="s">
        <v>74</v>
      </c>
      <c r="AE1683" s="2" t="s">
        <v>3070</v>
      </c>
      <c r="AF1683" s="2" t="s">
        <v>3070</v>
      </c>
      <c r="AG1683" s="2" t="s">
        <v>3070</v>
      </c>
    </row>
    <row r="1684" spans="1:33" s="2" customFormat="1" x14ac:dyDescent="0.25">
      <c r="A1684" s="2">
        <v>339555</v>
      </c>
      <c r="B1684" s="2" t="s">
        <v>2509</v>
      </c>
      <c r="C1684" s="2" t="s">
        <v>210</v>
      </c>
      <c r="D1684" s="2" t="s">
        <v>328</v>
      </c>
      <c r="E1684" s="2" t="s">
        <v>77</v>
      </c>
      <c r="F1684" s="2">
        <v>35197</v>
      </c>
      <c r="G1684" s="2" t="s">
        <v>31</v>
      </c>
      <c r="H1684" s="2" t="s">
        <v>17</v>
      </c>
      <c r="I1684" s="2" t="s">
        <v>109</v>
      </c>
      <c r="J1684" s="2" t="s">
        <v>1044</v>
      </c>
      <c r="K1684" s="2">
        <v>2022</v>
      </c>
      <c r="L1684" s="2" t="s">
        <v>19</v>
      </c>
      <c r="AE1684" s="2" t="s">
        <v>3070</v>
      </c>
      <c r="AF1684" s="2" t="s">
        <v>3070</v>
      </c>
      <c r="AG1684" s="2" t="s">
        <v>3070</v>
      </c>
    </row>
    <row r="1685" spans="1:33" s="2" customFormat="1" x14ac:dyDescent="0.25">
      <c r="A1685" s="2">
        <v>339557</v>
      </c>
      <c r="B1685" s="2" t="s">
        <v>2790</v>
      </c>
      <c r="C1685" s="2" t="s">
        <v>851</v>
      </c>
      <c r="D1685" s="2" t="s">
        <v>306</v>
      </c>
      <c r="E1685" s="2" t="s">
        <v>77</v>
      </c>
      <c r="F1685" s="2">
        <v>33117</v>
      </c>
      <c r="G1685" s="2" t="s">
        <v>59</v>
      </c>
      <c r="H1685" s="2" t="s">
        <v>17</v>
      </c>
      <c r="I1685" s="2" t="s">
        <v>109</v>
      </c>
      <c r="J1685" s="2" t="s">
        <v>1044</v>
      </c>
      <c r="K1685" s="2">
        <v>2021</v>
      </c>
      <c r="L1685" s="2" t="s">
        <v>19</v>
      </c>
      <c r="AE1685" s="2" t="s">
        <v>3070</v>
      </c>
      <c r="AF1685" s="2" t="s">
        <v>3070</v>
      </c>
      <c r="AG1685" s="2" t="s">
        <v>3070</v>
      </c>
    </row>
    <row r="1686" spans="1:33" s="2" customFormat="1" x14ac:dyDescent="0.25">
      <c r="A1686" s="2">
        <v>339563</v>
      </c>
      <c r="B1686" s="2" t="s">
        <v>3028</v>
      </c>
      <c r="C1686" s="2" t="s">
        <v>1521</v>
      </c>
      <c r="D1686" s="2" t="s">
        <v>357</v>
      </c>
      <c r="E1686" s="2" t="s">
        <v>77</v>
      </c>
      <c r="F1686" s="2">
        <v>34700</v>
      </c>
      <c r="G1686" s="2" t="s">
        <v>884</v>
      </c>
      <c r="H1686" s="2" t="s">
        <v>17</v>
      </c>
      <c r="I1686" s="2" t="s">
        <v>109</v>
      </c>
      <c r="J1686" s="2" t="s">
        <v>15</v>
      </c>
      <c r="K1686" s="2">
        <v>2013</v>
      </c>
      <c r="L1686" s="2" t="s">
        <v>48</v>
      </c>
      <c r="AG1686" s="2" t="s">
        <v>3070</v>
      </c>
    </row>
    <row r="1687" spans="1:33" s="2" customFormat="1" x14ac:dyDescent="0.25">
      <c r="A1687" s="2">
        <v>339570</v>
      </c>
      <c r="B1687" s="2" t="s">
        <v>2593</v>
      </c>
      <c r="C1687" s="2" t="s">
        <v>321</v>
      </c>
      <c r="D1687" s="2" t="s">
        <v>534</v>
      </c>
      <c r="E1687" s="2" t="s">
        <v>78</v>
      </c>
      <c r="F1687" s="2">
        <v>37354</v>
      </c>
      <c r="G1687" s="2" t="s">
        <v>56</v>
      </c>
      <c r="H1687" s="2" t="s">
        <v>17</v>
      </c>
      <c r="I1687" s="2" t="s">
        <v>109</v>
      </c>
      <c r="J1687" s="2" t="s">
        <v>15</v>
      </c>
      <c r="K1687" s="2">
        <v>2021</v>
      </c>
      <c r="L1687" s="2" t="s">
        <v>56</v>
      </c>
      <c r="AF1687" s="2" t="s">
        <v>3070</v>
      </c>
      <c r="AG1687" s="2" t="s">
        <v>3070</v>
      </c>
    </row>
    <row r="1688" spans="1:33" s="2" customFormat="1" x14ac:dyDescent="0.25">
      <c r="A1688" s="2">
        <v>339571</v>
      </c>
      <c r="B1688" s="2" t="s">
        <v>2594</v>
      </c>
      <c r="C1688" s="2" t="s">
        <v>857</v>
      </c>
      <c r="D1688" s="2" t="s">
        <v>2595</v>
      </c>
      <c r="E1688" s="2" t="s">
        <v>78</v>
      </c>
      <c r="F1688" s="2">
        <v>37622</v>
      </c>
      <c r="G1688" s="2" t="s">
        <v>59</v>
      </c>
      <c r="H1688" s="2" t="s">
        <v>17</v>
      </c>
      <c r="I1688" s="2" t="s">
        <v>109</v>
      </c>
      <c r="J1688" s="2" t="s">
        <v>15</v>
      </c>
      <c r="K1688" s="2">
        <v>2021</v>
      </c>
      <c r="L1688" s="2" t="s">
        <v>59</v>
      </c>
      <c r="AF1688" s="2" t="s">
        <v>3070</v>
      </c>
      <c r="AG1688" s="2" t="s">
        <v>3070</v>
      </c>
    </row>
    <row r="1689" spans="1:33" s="2" customFormat="1" x14ac:dyDescent="0.25">
      <c r="A1689" s="2">
        <v>339576</v>
      </c>
      <c r="B1689" s="2" t="s">
        <v>3067</v>
      </c>
      <c r="C1689" s="2" t="s">
        <v>478</v>
      </c>
      <c r="D1689" s="2" t="s">
        <v>403</v>
      </c>
      <c r="I1689" s="2" t="s">
        <v>109</v>
      </c>
      <c r="AG1689" s="2" t="s">
        <v>3070</v>
      </c>
    </row>
    <row r="1690" spans="1:33" s="2" customFormat="1" x14ac:dyDescent="0.25">
      <c r="A1690" s="2">
        <v>339584</v>
      </c>
      <c r="B1690" s="2" t="s">
        <v>3061</v>
      </c>
      <c r="C1690" s="2" t="s">
        <v>270</v>
      </c>
      <c r="D1690" s="2" t="s">
        <v>3062</v>
      </c>
      <c r="I1690" s="2" t="s">
        <v>109</v>
      </c>
      <c r="W1690" s="2" t="s">
        <v>3070</v>
      </c>
      <c r="X1690" s="2" t="s">
        <v>3070</v>
      </c>
      <c r="Y1690" s="2" t="s">
        <v>3070</v>
      </c>
      <c r="Z1690" s="2" t="s">
        <v>3070</v>
      </c>
      <c r="AA1690" s="2" t="s">
        <v>3070</v>
      </c>
      <c r="AB1690" s="2" t="s">
        <v>3070</v>
      </c>
      <c r="AC1690" s="2" t="s">
        <v>3070</v>
      </c>
      <c r="AD1690" s="2" t="s">
        <v>3070</v>
      </c>
      <c r="AE1690" s="2" t="s">
        <v>3070</v>
      </c>
      <c r="AF1690" s="2" t="s">
        <v>3070</v>
      </c>
      <c r="AG1690" s="2" t="s">
        <v>3070</v>
      </c>
    </row>
    <row r="1691" spans="1:33" s="2" customFormat="1" x14ac:dyDescent="0.25">
      <c r="A1691" s="2">
        <v>339591</v>
      </c>
      <c r="B1691" s="2" t="s">
        <v>3064</v>
      </c>
      <c r="C1691" s="2" t="s">
        <v>246</v>
      </c>
      <c r="D1691" s="2" t="s">
        <v>342</v>
      </c>
      <c r="I1691" s="2" t="s">
        <v>109</v>
      </c>
      <c r="AG1691" s="2" t="s">
        <v>3070</v>
      </c>
    </row>
    <row r="1692" spans="1:33" s="2" customFormat="1" x14ac:dyDescent="0.25">
      <c r="A1692" s="2">
        <v>339602</v>
      </c>
      <c r="B1692" s="2" t="s">
        <v>2551</v>
      </c>
      <c r="C1692" s="2" t="s">
        <v>262</v>
      </c>
      <c r="D1692" s="2" t="s">
        <v>648</v>
      </c>
      <c r="E1692" s="2" t="s">
        <v>78</v>
      </c>
      <c r="F1692" s="2">
        <v>34700</v>
      </c>
      <c r="G1692" s="2" t="s">
        <v>2552</v>
      </c>
      <c r="H1692" s="2" t="s">
        <v>17</v>
      </c>
      <c r="I1692" s="2" t="s">
        <v>109</v>
      </c>
      <c r="J1692" s="2" t="s">
        <v>1044</v>
      </c>
      <c r="K1692" s="2">
        <v>2013</v>
      </c>
      <c r="L1692" s="2" t="s">
        <v>62</v>
      </c>
      <c r="AE1692" s="2" t="s">
        <v>3070</v>
      </c>
      <c r="AF1692" s="2" t="s">
        <v>3070</v>
      </c>
      <c r="AG1692" s="2" t="s">
        <v>3070</v>
      </c>
    </row>
    <row r="1693" spans="1:33" s="2" customFormat="1" x14ac:dyDescent="0.25">
      <c r="A1693" s="2">
        <v>339626</v>
      </c>
      <c r="B1693" s="2" t="s">
        <v>3398</v>
      </c>
      <c r="C1693" s="2" t="s">
        <v>310</v>
      </c>
      <c r="D1693" s="2" t="s">
        <v>716</v>
      </c>
      <c r="I1693" s="2" t="s">
        <v>109</v>
      </c>
      <c r="AG1693" s="2" t="s">
        <v>3070</v>
      </c>
    </row>
    <row r="1694" spans="1:33" s="2" customFormat="1" x14ac:dyDescent="0.25">
      <c r="A1694" s="2">
        <v>339628</v>
      </c>
      <c r="B1694" s="2" t="s">
        <v>3397</v>
      </c>
      <c r="C1694" s="2" t="s">
        <v>230</v>
      </c>
      <c r="D1694" s="2" t="s">
        <v>803</v>
      </c>
      <c r="I1694" s="2" t="s">
        <v>109</v>
      </c>
      <c r="AG1694" s="2" t="s">
        <v>3070</v>
      </c>
    </row>
    <row r="1695" spans="1:33" s="2" customFormat="1" x14ac:dyDescent="0.25">
      <c r="A1695" s="2">
        <v>339630</v>
      </c>
      <c r="B1695" s="2" t="s">
        <v>3396</v>
      </c>
      <c r="C1695" s="2" t="s">
        <v>3393</v>
      </c>
      <c r="D1695" s="2" t="s">
        <v>235</v>
      </c>
      <c r="I1695" s="2" t="s">
        <v>109</v>
      </c>
      <c r="AG1695" s="2" t="s">
        <v>3070</v>
      </c>
    </row>
    <row r="1696" spans="1:33" s="2" customFormat="1" x14ac:dyDescent="0.25">
      <c r="A1696" s="2">
        <v>339634</v>
      </c>
      <c r="B1696" s="2" t="s">
        <v>3394</v>
      </c>
      <c r="C1696" s="2" t="s">
        <v>230</v>
      </c>
      <c r="D1696" s="2" t="s">
        <v>233</v>
      </c>
      <c r="I1696" s="2" t="s">
        <v>109</v>
      </c>
      <c r="AG1696" s="2" t="s">
        <v>3070</v>
      </c>
    </row>
    <row r="1697" spans="1:33" s="2" customFormat="1" x14ac:dyDescent="0.25">
      <c r="A1697" s="2">
        <v>339636</v>
      </c>
      <c r="B1697" s="2" t="s">
        <v>3392</v>
      </c>
      <c r="C1697" s="2" t="s">
        <v>3393</v>
      </c>
      <c r="D1697" s="2" t="s">
        <v>767</v>
      </c>
      <c r="I1697" s="2" t="s">
        <v>109</v>
      </c>
      <c r="AG1697" s="2" t="s">
        <v>3070</v>
      </c>
    </row>
    <row r="1698" spans="1:33" s="2" customFormat="1" x14ac:dyDescent="0.25">
      <c r="A1698" s="2">
        <v>339641</v>
      </c>
      <c r="B1698" s="2" t="s">
        <v>3389</v>
      </c>
      <c r="C1698" s="2" t="s">
        <v>325</v>
      </c>
      <c r="D1698" s="2" t="s">
        <v>372</v>
      </c>
      <c r="I1698" s="2" t="s">
        <v>109</v>
      </c>
      <c r="AG1698" s="2" t="s">
        <v>3070</v>
      </c>
    </row>
    <row r="1699" spans="1:33" s="2" customFormat="1" x14ac:dyDescent="0.25">
      <c r="A1699" s="2">
        <v>339649</v>
      </c>
      <c r="B1699" s="2" t="s">
        <v>3384</v>
      </c>
      <c r="C1699" s="2" t="s">
        <v>310</v>
      </c>
      <c r="D1699" s="2" t="s">
        <v>2093</v>
      </c>
      <c r="I1699" s="2" t="s">
        <v>109</v>
      </c>
      <c r="R1699" s="2">
        <v>4835</v>
      </c>
      <c r="S1699" s="2">
        <v>45509</v>
      </c>
      <c r="T1699" s="2">
        <v>2000</v>
      </c>
      <c r="AG1699" s="2" t="s">
        <v>3070</v>
      </c>
    </row>
    <row r="1700" spans="1:33" s="2" customFormat="1" x14ac:dyDescent="0.25">
      <c r="A1700" s="2">
        <v>339653</v>
      </c>
      <c r="B1700" s="2" t="s">
        <v>3383</v>
      </c>
      <c r="C1700" s="2" t="s">
        <v>250</v>
      </c>
      <c r="D1700" s="2" t="s">
        <v>292</v>
      </c>
      <c r="I1700" s="2" t="s">
        <v>109</v>
      </c>
      <c r="AG1700" s="2" t="s">
        <v>3070</v>
      </c>
    </row>
    <row r="1701" spans="1:33" s="2" customFormat="1" x14ac:dyDescent="0.25">
      <c r="A1701" s="2">
        <v>339660</v>
      </c>
      <c r="B1701" s="2" t="s">
        <v>3380</v>
      </c>
      <c r="C1701" s="2" t="s">
        <v>533</v>
      </c>
      <c r="D1701" s="2" t="s">
        <v>1772</v>
      </c>
      <c r="I1701" s="2" t="s">
        <v>109</v>
      </c>
      <c r="AG1701" s="2" t="s">
        <v>3070</v>
      </c>
    </row>
    <row r="1702" spans="1:33" s="2" customFormat="1" x14ac:dyDescent="0.25">
      <c r="A1702" s="2">
        <v>339663</v>
      </c>
      <c r="B1702" s="2" t="s">
        <v>3378</v>
      </c>
      <c r="C1702" s="2" t="s">
        <v>246</v>
      </c>
      <c r="D1702" s="2" t="s">
        <v>3052</v>
      </c>
      <c r="I1702" s="2" t="s">
        <v>109</v>
      </c>
      <c r="AG1702" s="2" t="s">
        <v>3070</v>
      </c>
    </row>
    <row r="1703" spans="1:33" s="2" customFormat="1" x14ac:dyDescent="0.25">
      <c r="A1703" s="2">
        <v>339674</v>
      </c>
      <c r="B1703" s="2" t="s">
        <v>3371</v>
      </c>
      <c r="C1703" s="2" t="s">
        <v>3372</v>
      </c>
      <c r="D1703" s="2" t="s">
        <v>587</v>
      </c>
      <c r="I1703" s="2" t="s">
        <v>109</v>
      </c>
      <c r="AG1703" s="2" t="s">
        <v>3070</v>
      </c>
    </row>
    <row r="1704" spans="1:33" s="2" customFormat="1" x14ac:dyDescent="0.25">
      <c r="A1704" s="2">
        <v>339678</v>
      </c>
      <c r="B1704" s="2" t="s">
        <v>3369</v>
      </c>
      <c r="C1704" s="2" t="s">
        <v>592</v>
      </c>
      <c r="D1704" s="2" t="s">
        <v>399</v>
      </c>
      <c r="I1704" s="2" t="s">
        <v>109</v>
      </c>
      <c r="AG1704" s="2" t="s">
        <v>3070</v>
      </c>
    </row>
    <row r="1705" spans="1:33" s="2" customFormat="1" x14ac:dyDescent="0.25">
      <c r="A1705" s="2">
        <v>339679</v>
      </c>
      <c r="B1705" s="2" t="s">
        <v>3368</v>
      </c>
      <c r="C1705" s="2" t="s">
        <v>230</v>
      </c>
      <c r="D1705" s="2" t="s">
        <v>517</v>
      </c>
      <c r="I1705" s="2" t="s">
        <v>109</v>
      </c>
      <c r="AG1705" s="2" t="s">
        <v>3070</v>
      </c>
    </row>
    <row r="1706" spans="1:33" s="2" customFormat="1" x14ac:dyDescent="0.25">
      <c r="A1706" s="2">
        <v>339687</v>
      </c>
      <c r="B1706" s="2" t="s">
        <v>3363</v>
      </c>
      <c r="C1706" s="2" t="s">
        <v>213</v>
      </c>
      <c r="D1706" s="2" t="s">
        <v>457</v>
      </c>
      <c r="I1706" s="2" t="s">
        <v>109</v>
      </c>
      <c r="AG1706" s="2" t="s">
        <v>3070</v>
      </c>
    </row>
    <row r="1707" spans="1:33" s="2" customFormat="1" x14ac:dyDescent="0.25">
      <c r="A1707" s="2">
        <v>339694</v>
      </c>
      <c r="B1707" s="2" t="s">
        <v>3360</v>
      </c>
      <c r="C1707" s="2" t="s">
        <v>727</v>
      </c>
      <c r="D1707" s="2" t="s">
        <v>499</v>
      </c>
      <c r="I1707" s="2" t="s">
        <v>109</v>
      </c>
      <c r="AG1707" s="2" t="s">
        <v>3070</v>
      </c>
    </row>
    <row r="1708" spans="1:33" s="2" customFormat="1" x14ac:dyDescent="0.25">
      <c r="A1708" s="2">
        <v>339695</v>
      </c>
      <c r="B1708" s="2" t="s">
        <v>3359</v>
      </c>
      <c r="C1708" s="2" t="s">
        <v>917</v>
      </c>
      <c r="D1708" s="2" t="s">
        <v>400</v>
      </c>
      <c r="I1708" s="2" t="s">
        <v>109</v>
      </c>
      <c r="AG1708" s="2" t="s">
        <v>3070</v>
      </c>
    </row>
    <row r="1709" spans="1:33" s="2" customFormat="1" x14ac:dyDescent="0.25">
      <c r="A1709" s="2">
        <v>339702</v>
      </c>
      <c r="B1709" s="2" t="s">
        <v>3356</v>
      </c>
      <c r="C1709" s="2" t="s">
        <v>553</v>
      </c>
      <c r="D1709" s="2" t="s">
        <v>751</v>
      </c>
      <c r="I1709" s="2" t="s">
        <v>109</v>
      </c>
      <c r="AG1709" s="2" t="s">
        <v>3070</v>
      </c>
    </row>
    <row r="1710" spans="1:33" s="2" customFormat="1" x14ac:dyDescent="0.25">
      <c r="A1710" s="2">
        <v>339707</v>
      </c>
      <c r="B1710" s="2" t="s">
        <v>3352</v>
      </c>
      <c r="C1710" s="2" t="s">
        <v>398</v>
      </c>
      <c r="D1710" s="2" t="s">
        <v>3353</v>
      </c>
      <c r="I1710" s="2" t="s">
        <v>109</v>
      </c>
      <c r="AG1710" s="2" t="s">
        <v>3070</v>
      </c>
    </row>
    <row r="1711" spans="1:33" s="2" customFormat="1" x14ac:dyDescent="0.25">
      <c r="A1711" s="2">
        <v>339708</v>
      </c>
      <c r="B1711" s="2" t="s">
        <v>1594</v>
      </c>
      <c r="C1711" s="2" t="s">
        <v>325</v>
      </c>
      <c r="D1711" s="2" t="s">
        <v>233</v>
      </c>
      <c r="I1711" s="2" t="s">
        <v>109</v>
      </c>
      <c r="AG1711" s="2" t="s">
        <v>3070</v>
      </c>
    </row>
    <row r="1712" spans="1:33" s="2" customFormat="1" x14ac:dyDescent="0.25">
      <c r="A1712" s="2">
        <v>339711</v>
      </c>
      <c r="B1712" s="2" t="s">
        <v>3350</v>
      </c>
      <c r="C1712" s="2" t="s">
        <v>246</v>
      </c>
      <c r="D1712" s="2" t="s">
        <v>2099</v>
      </c>
      <c r="I1712" s="2" t="s">
        <v>109</v>
      </c>
      <c r="AG1712" s="2" t="s">
        <v>3070</v>
      </c>
    </row>
    <row r="1713" spans="1:33" s="2" customFormat="1" x14ac:dyDescent="0.25">
      <c r="A1713" s="2">
        <v>339714</v>
      </c>
      <c r="B1713" s="2" t="s">
        <v>3348</v>
      </c>
      <c r="C1713" s="2" t="s">
        <v>230</v>
      </c>
      <c r="D1713" s="2" t="s">
        <v>237</v>
      </c>
      <c r="I1713" s="2" t="s">
        <v>109</v>
      </c>
      <c r="AG1713" s="2" t="s">
        <v>3070</v>
      </c>
    </row>
    <row r="1714" spans="1:33" s="2" customFormat="1" x14ac:dyDescent="0.25">
      <c r="A1714" s="2">
        <v>339721</v>
      </c>
      <c r="B1714" s="2" t="s">
        <v>3345</v>
      </c>
      <c r="C1714" s="2" t="s">
        <v>599</v>
      </c>
      <c r="D1714" s="2" t="s">
        <v>273</v>
      </c>
      <c r="I1714" s="2" t="s">
        <v>109</v>
      </c>
      <c r="AG1714" s="2" t="s">
        <v>3070</v>
      </c>
    </row>
    <row r="1715" spans="1:33" s="2" customFormat="1" x14ac:dyDescent="0.25">
      <c r="A1715" s="2">
        <v>339725</v>
      </c>
      <c r="B1715" s="2" t="s">
        <v>3343</v>
      </c>
      <c r="C1715" s="2" t="s">
        <v>524</v>
      </c>
      <c r="D1715" s="2" t="s">
        <v>211</v>
      </c>
      <c r="I1715" s="2" t="s">
        <v>109</v>
      </c>
      <c r="AG1715" s="2" t="s">
        <v>3070</v>
      </c>
    </row>
    <row r="1716" spans="1:33" s="2" customFormat="1" x14ac:dyDescent="0.25">
      <c r="A1716" s="2">
        <v>339727</v>
      </c>
      <c r="B1716" s="2" t="s">
        <v>3051</v>
      </c>
      <c r="C1716" s="2" t="s">
        <v>367</v>
      </c>
      <c r="D1716" s="2" t="s">
        <v>314</v>
      </c>
      <c r="I1716" s="2" t="s">
        <v>109</v>
      </c>
      <c r="AG1716" s="2" t="s">
        <v>3070</v>
      </c>
    </row>
    <row r="1717" spans="1:33" s="2" customFormat="1" x14ac:dyDescent="0.25">
      <c r="A1717" s="2">
        <v>339734</v>
      </c>
      <c r="B1717" s="2" t="s">
        <v>3334</v>
      </c>
      <c r="C1717" s="2" t="s">
        <v>358</v>
      </c>
      <c r="D1717" s="2" t="s">
        <v>615</v>
      </c>
      <c r="I1717" s="2" t="s">
        <v>109</v>
      </c>
      <c r="AG1717" s="2" t="s">
        <v>3070</v>
      </c>
    </row>
    <row r="1718" spans="1:33" s="2" customFormat="1" x14ac:dyDescent="0.25">
      <c r="A1718" s="2">
        <v>339735</v>
      </c>
      <c r="B1718" s="2" t="s">
        <v>3333</v>
      </c>
      <c r="C1718" s="2" t="s">
        <v>430</v>
      </c>
      <c r="D1718" s="2" t="s">
        <v>755</v>
      </c>
      <c r="I1718" s="2" t="s">
        <v>109</v>
      </c>
      <c r="AG1718" s="2" t="s">
        <v>3070</v>
      </c>
    </row>
    <row r="1719" spans="1:33" s="2" customFormat="1" x14ac:dyDescent="0.25">
      <c r="A1719" s="2">
        <v>339736</v>
      </c>
      <c r="B1719" s="2" t="s">
        <v>3332</v>
      </c>
      <c r="C1719" s="2" t="s">
        <v>360</v>
      </c>
      <c r="D1719" s="2" t="s">
        <v>223</v>
      </c>
      <c r="I1719" s="2" t="s">
        <v>109</v>
      </c>
      <c r="AG1719" s="2" t="s">
        <v>3070</v>
      </c>
    </row>
    <row r="1720" spans="1:33" s="2" customFormat="1" x14ac:dyDescent="0.25">
      <c r="A1720" s="2">
        <v>339751</v>
      </c>
      <c r="B1720" s="2" t="s">
        <v>3319</v>
      </c>
      <c r="C1720" s="2" t="s">
        <v>914</v>
      </c>
      <c r="D1720" s="2" t="s">
        <v>3320</v>
      </c>
      <c r="I1720" s="2" t="s">
        <v>109</v>
      </c>
      <c r="AG1720" s="2" t="s">
        <v>3070</v>
      </c>
    </row>
    <row r="1721" spans="1:33" s="2" customFormat="1" x14ac:dyDescent="0.25">
      <c r="A1721" s="2">
        <v>339752</v>
      </c>
      <c r="B1721" s="2" t="s">
        <v>3318</v>
      </c>
      <c r="C1721" s="2" t="s">
        <v>463</v>
      </c>
      <c r="D1721" s="2" t="s">
        <v>721</v>
      </c>
      <c r="I1721" s="2" t="s">
        <v>109</v>
      </c>
      <c r="AG1721" s="2" t="s">
        <v>3070</v>
      </c>
    </row>
    <row r="1722" spans="1:33" s="2" customFormat="1" x14ac:dyDescent="0.25">
      <c r="A1722" s="2">
        <v>339756</v>
      </c>
      <c r="B1722" s="2" t="s">
        <v>3315</v>
      </c>
      <c r="C1722" s="2" t="s">
        <v>295</v>
      </c>
      <c r="D1722" s="2" t="s">
        <v>356</v>
      </c>
      <c r="I1722" s="2" t="s">
        <v>109</v>
      </c>
      <c r="AG1722" s="2" t="s">
        <v>3070</v>
      </c>
    </row>
    <row r="1723" spans="1:33" s="2" customFormat="1" x14ac:dyDescent="0.25">
      <c r="A1723" s="2">
        <v>339761</v>
      </c>
      <c r="B1723" s="2" t="s">
        <v>3312</v>
      </c>
      <c r="C1723" s="2" t="s">
        <v>482</v>
      </c>
      <c r="D1723" s="2" t="s">
        <v>215</v>
      </c>
      <c r="I1723" s="2" t="s">
        <v>109</v>
      </c>
      <c r="AG1723" s="2" t="s">
        <v>3070</v>
      </c>
    </row>
    <row r="1724" spans="1:33" s="2" customFormat="1" x14ac:dyDescent="0.25">
      <c r="A1724" s="2">
        <v>339769</v>
      </c>
      <c r="B1724" s="2" t="s">
        <v>3308</v>
      </c>
      <c r="C1724" s="2" t="s">
        <v>310</v>
      </c>
      <c r="D1724" s="2" t="s">
        <v>3309</v>
      </c>
      <c r="I1724" s="2" t="s">
        <v>109</v>
      </c>
      <c r="AG1724" s="2" t="s">
        <v>3070</v>
      </c>
    </row>
    <row r="1725" spans="1:33" s="2" customFormat="1" x14ac:dyDescent="0.25">
      <c r="A1725" s="2">
        <v>339779</v>
      </c>
      <c r="B1725" s="2" t="s">
        <v>3302</v>
      </c>
      <c r="C1725" s="2" t="s">
        <v>250</v>
      </c>
      <c r="D1725" s="2" t="s">
        <v>464</v>
      </c>
      <c r="I1725" s="2" t="s">
        <v>109</v>
      </c>
      <c r="AG1725" s="2" t="s">
        <v>3070</v>
      </c>
    </row>
    <row r="1726" spans="1:33" s="2" customFormat="1" x14ac:dyDescent="0.25">
      <c r="A1726" s="2">
        <v>339797</v>
      </c>
      <c r="B1726" s="2" t="s">
        <v>3291</v>
      </c>
      <c r="C1726" s="2" t="s">
        <v>850</v>
      </c>
      <c r="D1726" s="2" t="s">
        <v>1048</v>
      </c>
      <c r="I1726" s="2" t="s">
        <v>109</v>
      </c>
      <c r="AG1726" s="2" t="s">
        <v>3070</v>
      </c>
    </row>
    <row r="1727" spans="1:33" s="2" customFormat="1" x14ac:dyDescent="0.25">
      <c r="A1727" s="2">
        <v>339800</v>
      </c>
      <c r="B1727" s="2" t="s">
        <v>3290</v>
      </c>
      <c r="C1727" s="2" t="s">
        <v>524</v>
      </c>
      <c r="D1727" s="2" t="s">
        <v>2024</v>
      </c>
      <c r="I1727" s="2" t="s">
        <v>109</v>
      </c>
      <c r="AG1727" s="2" t="s">
        <v>3070</v>
      </c>
    </row>
    <row r="1728" spans="1:33" s="2" customFormat="1" x14ac:dyDescent="0.25">
      <c r="A1728" s="2">
        <v>339801</v>
      </c>
      <c r="B1728" s="2" t="s">
        <v>3289</v>
      </c>
      <c r="C1728" s="2" t="s">
        <v>489</v>
      </c>
      <c r="D1728" s="2" t="s">
        <v>1687</v>
      </c>
      <c r="I1728" s="2" t="s">
        <v>109</v>
      </c>
      <c r="AG1728" s="2" t="s">
        <v>3070</v>
      </c>
    </row>
    <row r="1729" spans="1:33" s="2" customFormat="1" x14ac:dyDescent="0.25">
      <c r="A1729" s="2">
        <v>339803</v>
      </c>
      <c r="B1729" s="2" t="s">
        <v>3288</v>
      </c>
      <c r="C1729" s="2" t="s">
        <v>448</v>
      </c>
      <c r="D1729" s="2" t="s">
        <v>1091</v>
      </c>
      <c r="I1729" s="2" t="s">
        <v>109</v>
      </c>
      <c r="AG1729" s="2" t="s">
        <v>3070</v>
      </c>
    </row>
    <row r="1730" spans="1:33" s="2" customFormat="1" x14ac:dyDescent="0.25">
      <c r="A1730" s="2">
        <v>339810</v>
      </c>
      <c r="B1730" s="2" t="s">
        <v>3286</v>
      </c>
      <c r="C1730" s="2" t="s">
        <v>638</v>
      </c>
      <c r="D1730" s="2" t="s">
        <v>2271</v>
      </c>
      <c r="I1730" s="2" t="s">
        <v>109</v>
      </c>
      <c r="AG1730" s="2" t="s">
        <v>3070</v>
      </c>
    </row>
    <row r="1731" spans="1:33" s="2" customFormat="1" x14ac:dyDescent="0.25">
      <c r="A1731" s="2">
        <v>339816</v>
      </c>
      <c r="B1731" s="2" t="s">
        <v>3280</v>
      </c>
      <c r="C1731" s="2" t="s">
        <v>3281</v>
      </c>
      <c r="D1731" s="2" t="s">
        <v>821</v>
      </c>
      <c r="I1731" s="2" t="s">
        <v>109</v>
      </c>
      <c r="AG1731" s="2" t="s">
        <v>3070</v>
      </c>
    </row>
    <row r="1732" spans="1:33" s="2" customFormat="1" x14ac:dyDescent="0.25">
      <c r="A1732" s="2">
        <v>339822</v>
      </c>
      <c r="B1732" s="2" t="s">
        <v>3278</v>
      </c>
      <c r="C1732" s="2" t="s">
        <v>333</v>
      </c>
      <c r="D1732" s="2" t="s">
        <v>734</v>
      </c>
      <c r="I1732" s="2" t="s">
        <v>109</v>
      </c>
      <c r="AG1732" s="2" t="s">
        <v>3070</v>
      </c>
    </row>
    <row r="1733" spans="1:33" s="2" customFormat="1" x14ac:dyDescent="0.25">
      <c r="A1733" s="2">
        <v>339826</v>
      </c>
      <c r="B1733" s="2" t="s">
        <v>3276</v>
      </c>
      <c r="C1733" s="2" t="s">
        <v>574</v>
      </c>
      <c r="D1733" s="2" t="s">
        <v>350</v>
      </c>
      <c r="I1733" s="2" t="s">
        <v>109</v>
      </c>
      <c r="AG1733" s="2" t="s">
        <v>3070</v>
      </c>
    </row>
    <row r="1734" spans="1:33" s="2" customFormat="1" x14ac:dyDescent="0.25">
      <c r="A1734" s="2">
        <v>339828</v>
      </c>
      <c r="B1734" s="2" t="s">
        <v>3275</v>
      </c>
      <c r="C1734" s="2" t="s">
        <v>507</v>
      </c>
      <c r="D1734" s="2" t="s">
        <v>410</v>
      </c>
      <c r="I1734" s="2" t="s">
        <v>109</v>
      </c>
      <c r="AG1734" s="2" t="s">
        <v>3070</v>
      </c>
    </row>
    <row r="1735" spans="1:33" s="2" customFormat="1" x14ac:dyDescent="0.25">
      <c r="A1735" s="2">
        <v>339832</v>
      </c>
      <c r="B1735" s="2" t="s">
        <v>3274</v>
      </c>
      <c r="C1735" s="2" t="s">
        <v>612</v>
      </c>
      <c r="D1735" s="2" t="s">
        <v>296</v>
      </c>
      <c r="I1735" s="2" t="s">
        <v>109</v>
      </c>
      <c r="AG1735" s="2" t="s">
        <v>3070</v>
      </c>
    </row>
    <row r="1736" spans="1:33" s="2" customFormat="1" x14ac:dyDescent="0.25">
      <c r="A1736" s="2">
        <v>339841</v>
      </c>
      <c r="B1736" s="2" t="s">
        <v>3270</v>
      </c>
      <c r="C1736" s="2" t="s">
        <v>542</v>
      </c>
      <c r="D1736" s="2" t="s">
        <v>3029</v>
      </c>
      <c r="I1736" s="2" t="s">
        <v>109</v>
      </c>
      <c r="AG1736" s="2" t="s">
        <v>3070</v>
      </c>
    </row>
    <row r="1737" spans="1:33" s="2" customFormat="1" x14ac:dyDescent="0.25">
      <c r="A1737" s="2">
        <v>339842</v>
      </c>
      <c r="B1737" s="2" t="s">
        <v>3268</v>
      </c>
      <c r="C1737" s="2" t="s">
        <v>3269</v>
      </c>
      <c r="D1737" s="2" t="s">
        <v>888</v>
      </c>
      <c r="I1737" s="2" t="s">
        <v>109</v>
      </c>
      <c r="AG1737" s="2" t="s">
        <v>3070</v>
      </c>
    </row>
    <row r="1738" spans="1:33" s="2" customFormat="1" x14ac:dyDescent="0.25">
      <c r="A1738" s="2">
        <v>339854</v>
      </c>
      <c r="B1738" s="2" t="s">
        <v>2037</v>
      </c>
      <c r="C1738" s="2" t="s">
        <v>213</v>
      </c>
      <c r="D1738" s="2" t="s">
        <v>241</v>
      </c>
      <c r="I1738" s="2" t="s">
        <v>109</v>
      </c>
      <c r="AG1738" s="2" t="s">
        <v>3070</v>
      </c>
    </row>
    <row r="1739" spans="1:33" s="2" customFormat="1" x14ac:dyDescent="0.25">
      <c r="A1739" s="2">
        <v>339865</v>
      </c>
      <c r="B1739" s="2" t="s">
        <v>3254</v>
      </c>
      <c r="C1739" s="2" t="s">
        <v>230</v>
      </c>
      <c r="D1739" s="2" t="s">
        <v>3255</v>
      </c>
      <c r="I1739" s="2" t="s">
        <v>109</v>
      </c>
      <c r="AG1739" s="2" t="s">
        <v>3070</v>
      </c>
    </row>
    <row r="1740" spans="1:33" s="2" customFormat="1" x14ac:dyDescent="0.25">
      <c r="A1740" s="2">
        <v>339868</v>
      </c>
      <c r="B1740" s="2" t="s">
        <v>3252</v>
      </c>
      <c r="C1740" s="2" t="s">
        <v>3050</v>
      </c>
      <c r="D1740" s="2" t="s">
        <v>3253</v>
      </c>
      <c r="I1740" s="2" t="s">
        <v>109</v>
      </c>
      <c r="AG1740" s="2" t="s">
        <v>3070</v>
      </c>
    </row>
    <row r="1741" spans="1:33" s="2" customFormat="1" x14ac:dyDescent="0.25">
      <c r="A1741" s="2">
        <v>339870</v>
      </c>
      <c r="B1741" s="2" t="s">
        <v>3250</v>
      </c>
      <c r="C1741" s="2" t="s">
        <v>586</v>
      </c>
      <c r="D1741" s="2" t="s">
        <v>307</v>
      </c>
      <c r="I1741" s="2" t="s">
        <v>109</v>
      </c>
      <c r="AG1741" s="2" t="s">
        <v>3070</v>
      </c>
    </row>
    <row r="1742" spans="1:33" s="2" customFormat="1" x14ac:dyDescent="0.25">
      <c r="A1742" s="2">
        <v>339871</v>
      </c>
      <c r="B1742" s="2" t="s">
        <v>3249</v>
      </c>
      <c r="C1742" s="2" t="s">
        <v>313</v>
      </c>
      <c r="D1742" s="2" t="s">
        <v>423</v>
      </c>
      <c r="I1742" s="2" t="s">
        <v>109</v>
      </c>
      <c r="AG1742" s="2" t="s">
        <v>3070</v>
      </c>
    </row>
    <row r="1743" spans="1:33" s="2" customFormat="1" x14ac:dyDescent="0.25">
      <c r="A1743" s="2">
        <v>339879</v>
      </c>
      <c r="B1743" s="2" t="s">
        <v>3246</v>
      </c>
      <c r="C1743" s="2" t="s">
        <v>232</v>
      </c>
      <c r="D1743" s="2" t="s">
        <v>673</v>
      </c>
      <c r="I1743" s="2" t="s">
        <v>109</v>
      </c>
      <c r="AG1743" s="2" t="s">
        <v>3070</v>
      </c>
    </row>
    <row r="1744" spans="1:33" s="2" customFormat="1" x14ac:dyDescent="0.25">
      <c r="A1744" s="2">
        <v>339883</v>
      </c>
      <c r="B1744" s="2" t="s">
        <v>3243</v>
      </c>
      <c r="C1744" s="2" t="s">
        <v>482</v>
      </c>
      <c r="D1744" s="2" t="s">
        <v>290</v>
      </c>
      <c r="I1744" s="2" t="s">
        <v>109</v>
      </c>
      <c r="AG1744" s="2" t="s">
        <v>3070</v>
      </c>
    </row>
    <row r="1745" spans="1:33" s="2" customFormat="1" x14ac:dyDescent="0.25">
      <c r="A1745" s="2">
        <v>339885</v>
      </c>
      <c r="B1745" s="2" t="s">
        <v>3241</v>
      </c>
      <c r="C1745" s="2" t="s">
        <v>333</v>
      </c>
      <c r="D1745" s="2" t="s">
        <v>372</v>
      </c>
      <c r="I1745" s="2" t="s">
        <v>109</v>
      </c>
      <c r="AG1745" s="2" t="s">
        <v>3070</v>
      </c>
    </row>
    <row r="1746" spans="1:33" s="2" customFormat="1" x14ac:dyDescent="0.25">
      <c r="A1746" s="2">
        <v>339896</v>
      </c>
      <c r="B1746" s="2" t="s">
        <v>3235</v>
      </c>
      <c r="C1746" s="2" t="s">
        <v>230</v>
      </c>
      <c r="D1746" s="2" t="s">
        <v>218</v>
      </c>
      <c r="I1746" s="2" t="s">
        <v>109</v>
      </c>
      <c r="AG1746" s="2" t="s">
        <v>3070</v>
      </c>
    </row>
    <row r="1747" spans="1:33" s="2" customFormat="1" x14ac:dyDescent="0.25">
      <c r="A1747" s="2">
        <v>339899</v>
      </c>
      <c r="B1747" s="2" t="s">
        <v>3232</v>
      </c>
      <c r="C1747" s="2" t="s">
        <v>230</v>
      </c>
      <c r="D1747" s="2" t="s">
        <v>3233</v>
      </c>
      <c r="I1747" s="2" t="s">
        <v>109</v>
      </c>
      <c r="AG1747" s="2" t="s">
        <v>3070</v>
      </c>
    </row>
    <row r="1748" spans="1:33" s="2" customFormat="1" x14ac:dyDescent="0.25">
      <c r="A1748" s="2">
        <v>339901</v>
      </c>
      <c r="B1748" s="2" t="s">
        <v>3230</v>
      </c>
      <c r="C1748" s="2" t="s">
        <v>325</v>
      </c>
      <c r="D1748" s="2" t="s">
        <v>290</v>
      </c>
      <c r="I1748" s="2" t="s">
        <v>109</v>
      </c>
      <c r="AG1748" s="2" t="s">
        <v>3070</v>
      </c>
    </row>
    <row r="1749" spans="1:33" s="2" customFormat="1" x14ac:dyDescent="0.25">
      <c r="A1749" s="2">
        <v>339908</v>
      </c>
      <c r="B1749" s="2" t="s">
        <v>3228</v>
      </c>
      <c r="C1749" s="2" t="s">
        <v>336</v>
      </c>
      <c r="D1749" s="2" t="s">
        <v>3229</v>
      </c>
      <c r="I1749" s="2" t="s">
        <v>109</v>
      </c>
      <c r="AG1749" s="2" t="s">
        <v>3070</v>
      </c>
    </row>
    <row r="1750" spans="1:33" s="2" customFormat="1" x14ac:dyDescent="0.25">
      <c r="A1750" s="2">
        <v>339913</v>
      </c>
      <c r="B1750" s="2" t="s">
        <v>3227</v>
      </c>
      <c r="C1750" s="2" t="s">
        <v>414</v>
      </c>
      <c r="D1750" s="2" t="s">
        <v>242</v>
      </c>
      <c r="I1750" s="2" t="s">
        <v>109</v>
      </c>
      <c r="AG1750" s="2" t="s">
        <v>3070</v>
      </c>
    </row>
    <row r="1751" spans="1:33" s="2" customFormat="1" x14ac:dyDescent="0.25">
      <c r="A1751" s="2">
        <v>339920</v>
      </c>
      <c r="B1751" s="2" t="s">
        <v>3221</v>
      </c>
      <c r="C1751" s="2" t="s">
        <v>318</v>
      </c>
      <c r="D1751" s="2" t="s">
        <v>233</v>
      </c>
      <c r="I1751" s="2" t="s">
        <v>109</v>
      </c>
      <c r="AG1751" s="2" t="s">
        <v>3070</v>
      </c>
    </row>
    <row r="1752" spans="1:33" s="2" customFormat="1" x14ac:dyDescent="0.25">
      <c r="A1752" s="2">
        <v>339923</v>
      </c>
      <c r="B1752" s="2" t="s">
        <v>3220</v>
      </c>
      <c r="C1752" s="2" t="s">
        <v>230</v>
      </c>
      <c r="D1752" s="2" t="s">
        <v>391</v>
      </c>
      <c r="I1752" s="2" t="s">
        <v>109</v>
      </c>
      <c r="AG1752" s="2" t="s">
        <v>3070</v>
      </c>
    </row>
    <row r="1753" spans="1:33" s="2" customFormat="1" x14ac:dyDescent="0.25">
      <c r="A1753" s="2">
        <v>339927</v>
      </c>
      <c r="B1753" s="2" t="s">
        <v>3219</v>
      </c>
      <c r="C1753" s="2" t="s">
        <v>221</v>
      </c>
      <c r="D1753" s="2" t="s">
        <v>755</v>
      </c>
      <c r="I1753" s="2" t="s">
        <v>109</v>
      </c>
      <c r="AG1753" s="2" t="s">
        <v>3070</v>
      </c>
    </row>
    <row r="1754" spans="1:33" s="2" customFormat="1" x14ac:dyDescent="0.25">
      <c r="A1754" s="2">
        <v>339931</v>
      </c>
      <c r="B1754" s="2" t="s">
        <v>3217</v>
      </c>
      <c r="C1754" s="2" t="s">
        <v>533</v>
      </c>
      <c r="D1754" s="2" t="s">
        <v>604</v>
      </c>
      <c r="I1754" s="2" t="s">
        <v>109</v>
      </c>
      <c r="AG1754" s="2" t="s">
        <v>3070</v>
      </c>
    </row>
    <row r="1755" spans="1:33" s="2" customFormat="1" x14ac:dyDescent="0.25">
      <c r="A1755" s="2">
        <v>339939</v>
      </c>
      <c r="B1755" s="2" t="s">
        <v>3211</v>
      </c>
      <c r="C1755" s="2" t="s">
        <v>221</v>
      </c>
      <c r="D1755" s="2" t="s">
        <v>3212</v>
      </c>
      <c r="I1755" s="2" t="s">
        <v>109</v>
      </c>
      <c r="AG1755" s="2" t="s">
        <v>3070</v>
      </c>
    </row>
    <row r="1756" spans="1:33" s="2" customFormat="1" x14ac:dyDescent="0.25">
      <c r="A1756" s="2">
        <v>339941</v>
      </c>
      <c r="B1756" s="2" t="s">
        <v>3209</v>
      </c>
      <c r="C1756" s="2" t="s">
        <v>358</v>
      </c>
      <c r="D1756" s="2" t="s">
        <v>3210</v>
      </c>
      <c r="I1756" s="2" t="s">
        <v>109</v>
      </c>
      <c r="AG1756" s="2" t="s">
        <v>3070</v>
      </c>
    </row>
    <row r="1757" spans="1:33" s="2" customFormat="1" x14ac:dyDescent="0.25">
      <c r="A1757" s="2">
        <v>339951</v>
      </c>
      <c r="B1757" s="2" t="s">
        <v>3207</v>
      </c>
      <c r="C1757" s="2" t="s">
        <v>866</v>
      </c>
      <c r="D1757" s="2" t="s">
        <v>627</v>
      </c>
      <c r="I1757" s="2" t="s">
        <v>109</v>
      </c>
      <c r="AG1757" s="2" t="s">
        <v>3070</v>
      </c>
    </row>
    <row r="1758" spans="1:33" s="2" customFormat="1" x14ac:dyDescent="0.25">
      <c r="A1758" s="2">
        <v>339956</v>
      </c>
      <c r="B1758" s="2" t="s">
        <v>3205</v>
      </c>
      <c r="C1758" s="2" t="s">
        <v>286</v>
      </c>
      <c r="D1758" s="2" t="s">
        <v>655</v>
      </c>
      <c r="I1758" s="2" t="s">
        <v>109</v>
      </c>
      <c r="AG1758" s="2" t="s">
        <v>3070</v>
      </c>
    </row>
    <row r="1759" spans="1:33" s="2" customFormat="1" x14ac:dyDescent="0.25">
      <c r="A1759" s="2">
        <v>339959</v>
      </c>
      <c r="B1759" s="2" t="s">
        <v>3203</v>
      </c>
      <c r="C1759" s="2" t="s">
        <v>230</v>
      </c>
      <c r="D1759" s="2" t="s">
        <v>667</v>
      </c>
      <c r="I1759" s="2" t="s">
        <v>109</v>
      </c>
      <c r="AG1759" s="2" t="s">
        <v>3070</v>
      </c>
    </row>
    <row r="1760" spans="1:33" s="2" customFormat="1" x14ac:dyDescent="0.25">
      <c r="A1760" s="2">
        <v>339973</v>
      </c>
      <c r="B1760" s="2" t="s">
        <v>3194</v>
      </c>
      <c r="C1760" s="2" t="s">
        <v>360</v>
      </c>
      <c r="D1760" s="2" t="s">
        <v>1071</v>
      </c>
      <c r="I1760" s="2" t="s">
        <v>109</v>
      </c>
      <c r="AG1760" s="2" t="s">
        <v>3070</v>
      </c>
    </row>
    <row r="1761" spans="1:33" s="2" customFormat="1" x14ac:dyDescent="0.25">
      <c r="A1761" s="2">
        <v>339974</v>
      </c>
      <c r="B1761" s="2" t="s">
        <v>1060</v>
      </c>
      <c r="C1761" s="2" t="s">
        <v>3193</v>
      </c>
      <c r="D1761" s="2" t="s">
        <v>2099</v>
      </c>
      <c r="I1761" s="2" t="s">
        <v>109</v>
      </c>
      <c r="AG1761" s="2" t="s">
        <v>3070</v>
      </c>
    </row>
    <row r="1762" spans="1:33" s="2" customFormat="1" x14ac:dyDescent="0.25">
      <c r="A1762" s="2">
        <v>339979</v>
      </c>
      <c r="B1762" s="2" t="s">
        <v>3187</v>
      </c>
      <c r="C1762" s="2" t="s">
        <v>3188</v>
      </c>
      <c r="D1762" s="2" t="s">
        <v>263</v>
      </c>
      <c r="I1762" s="2" t="s">
        <v>109</v>
      </c>
      <c r="AG1762" s="2" t="s">
        <v>3070</v>
      </c>
    </row>
    <row r="1763" spans="1:33" s="2" customFormat="1" x14ac:dyDescent="0.25">
      <c r="A1763" s="2">
        <v>339983</v>
      </c>
      <c r="B1763" s="2" t="s">
        <v>3185</v>
      </c>
      <c r="C1763" s="2" t="s">
        <v>295</v>
      </c>
      <c r="D1763" s="2" t="s">
        <v>746</v>
      </c>
      <c r="I1763" s="2" t="s">
        <v>109</v>
      </c>
      <c r="AG1763" s="2" t="s">
        <v>3070</v>
      </c>
    </row>
    <row r="1764" spans="1:33" s="2" customFormat="1" x14ac:dyDescent="0.25">
      <c r="A1764" s="2">
        <v>339986</v>
      </c>
      <c r="B1764" s="2" t="s">
        <v>3183</v>
      </c>
      <c r="C1764" s="2" t="s">
        <v>610</v>
      </c>
      <c r="D1764" s="2" t="s">
        <v>723</v>
      </c>
      <c r="I1764" s="2" t="s">
        <v>109</v>
      </c>
      <c r="AG1764" s="2" t="s">
        <v>3070</v>
      </c>
    </row>
    <row r="1765" spans="1:33" s="2" customFormat="1" x14ac:dyDescent="0.25">
      <c r="A1765" s="2">
        <v>339987</v>
      </c>
      <c r="B1765" s="2" t="s">
        <v>3182</v>
      </c>
      <c r="C1765" s="2" t="s">
        <v>250</v>
      </c>
      <c r="D1765" s="2" t="s">
        <v>1078</v>
      </c>
      <c r="I1765" s="2" t="s">
        <v>109</v>
      </c>
      <c r="AG1765" s="2" t="s">
        <v>3070</v>
      </c>
    </row>
    <row r="1766" spans="1:33" s="2" customFormat="1" x14ac:dyDescent="0.25">
      <c r="A1766" s="2">
        <v>339990</v>
      </c>
      <c r="B1766" s="2" t="s">
        <v>3045</v>
      </c>
      <c r="C1766" s="2" t="s">
        <v>1070</v>
      </c>
      <c r="D1766" s="2" t="s">
        <v>318</v>
      </c>
      <c r="I1766" s="2" t="s">
        <v>109</v>
      </c>
      <c r="AG1766" s="2" t="s">
        <v>3070</v>
      </c>
    </row>
    <row r="1767" spans="1:33" s="2" customFormat="1" x14ac:dyDescent="0.25">
      <c r="A1767" s="2">
        <v>339999</v>
      </c>
      <c r="B1767" s="2" t="s">
        <v>3179</v>
      </c>
      <c r="C1767" s="2" t="s">
        <v>544</v>
      </c>
      <c r="D1767" s="2" t="s">
        <v>280</v>
      </c>
      <c r="I1767" s="2" t="s">
        <v>109</v>
      </c>
      <c r="AG1767" s="2" t="s">
        <v>3070</v>
      </c>
    </row>
    <row r="1768" spans="1:33" s="2" customFormat="1" x14ac:dyDescent="0.25">
      <c r="A1768" s="2">
        <v>340000</v>
      </c>
      <c r="B1768" s="2" t="s">
        <v>3093</v>
      </c>
      <c r="C1768" s="2" t="s">
        <v>246</v>
      </c>
      <c r="D1768" s="2" t="s">
        <v>3094</v>
      </c>
      <c r="I1768" s="2" t="s">
        <v>109</v>
      </c>
      <c r="AF1768" s="2" t="s">
        <v>3070</v>
      </c>
      <c r="AG1768" s="2" t="s">
        <v>3070</v>
      </c>
    </row>
    <row r="1769" spans="1:33" s="2" customFormat="1" x14ac:dyDescent="0.25">
      <c r="A1769" s="2">
        <v>340004</v>
      </c>
      <c r="B1769" s="2" t="s">
        <v>3175</v>
      </c>
      <c r="C1769" s="2" t="s">
        <v>401</v>
      </c>
      <c r="D1769" s="2" t="s">
        <v>417</v>
      </c>
      <c r="I1769" s="2" t="s">
        <v>109</v>
      </c>
      <c r="AG1769" s="2" t="s">
        <v>3070</v>
      </c>
    </row>
    <row r="1770" spans="1:33" s="2" customFormat="1" x14ac:dyDescent="0.25">
      <c r="A1770" s="2">
        <v>340006</v>
      </c>
      <c r="B1770" s="2" t="s">
        <v>3173</v>
      </c>
      <c r="C1770" s="2" t="s">
        <v>333</v>
      </c>
      <c r="D1770" s="2" t="s">
        <v>534</v>
      </c>
      <c r="I1770" s="2" t="s">
        <v>109</v>
      </c>
      <c r="AG1770" s="2" t="s">
        <v>3070</v>
      </c>
    </row>
    <row r="1771" spans="1:33" s="2" customFormat="1" x14ac:dyDescent="0.25">
      <c r="A1771" s="2">
        <v>340010</v>
      </c>
      <c r="B1771" s="2" t="s">
        <v>3170</v>
      </c>
      <c r="C1771" s="2" t="s">
        <v>390</v>
      </c>
      <c r="D1771" s="2" t="s">
        <v>410</v>
      </c>
      <c r="I1771" s="2" t="s">
        <v>109</v>
      </c>
      <c r="AG1771" s="2" t="s">
        <v>3070</v>
      </c>
    </row>
    <row r="1772" spans="1:33" s="2" customFormat="1" x14ac:dyDescent="0.25">
      <c r="A1772" s="2">
        <v>340013</v>
      </c>
      <c r="B1772" s="2" t="s">
        <v>3167</v>
      </c>
      <c r="C1772" s="2" t="s">
        <v>276</v>
      </c>
      <c r="D1772" s="2" t="s">
        <v>529</v>
      </c>
      <c r="I1772" s="2" t="s">
        <v>109</v>
      </c>
      <c r="AG1772" s="2" t="s">
        <v>3070</v>
      </c>
    </row>
    <row r="1773" spans="1:33" s="2" customFormat="1" x14ac:dyDescent="0.25">
      <c r="A1773" s="2">
        <v>340023</v>
      </c>
      <c r="B1773" s="2" t="s">
        <v>3161</v>
      </c>
      <c r="C1773" s="2" t="s">
        <v>459</v>
      </c>
      <c r="D1773" s="2" t="s">
        <v>3162</v>
      </c>
      <c r="I1773" s="2" t="s">
        <v>109</v>
      </c>
      <c r="AG1773" s="2" t="s">
        <v>3070</v>
      </c>
    </row>
    <row r="1774" spans="1:33" s="2" customFormat="1" x14ac:dyDescent="0.25">
      <c r="A1774" s="2">
        <v>340027</v>
      </c>
      <c r="B1774" s="2" t="s">
        <v>3159</v>
      </c>
      <c r="C1774" s="2" t="s">
        <v>230</v>
      </c>
      <c r="D1774" s="2" t="s">
        <v>396</v>
      </c>
      <c r="I1774" s="2" t="s">
        <v>109</v>
      </c>
      <c r="AG1774" s="2" t="s">
        <v>3070</v>
      </c>
    </row>
    <row r="1775" spans="1:33" s="2" customFormat="1" x14ac:dyDescent="0.25">
      <c r="A1775" s="2">
        <v>340030</v>
      </c>
      <c r="B1775" s="2" t="s">
        <v>3158</v>
      </c>
      <c r="C1775" s="2" t="s">
        <v>276</v>
      </c>
      <c r="D1775" s="2" t="s">
        <v>2096</v>
      </c>
      <c r="I1775" s="2" t="s">
        <v>109</v>
      </c>
      <c r="AG1775" s="2" t="s">
        <v>3070</v>
      </c>
    </row>
    <row r="1776" spans="1:33" s="2" customFormat="1" x14ac:dyDescent="0.25">
      <c r="A1776" s="2">
        <v>340032</v>
      </c>
      <c r="B1776" s="2" t="s">
        <v>3156</v>
      </c>
      <c r="C1776" s="2" t="s">
        <v>318</v>
      </c>
      <c r="D1776" s="2" t="s">
        <v>3157</v>
      </c>
      <c r="I1776" s="2" t="s">
        <v>109</v>
      </c>
      <c r="AG1776" s="2" t="s">
        <v>3070</v>
      </c>
    </row>
    <row r="1777" spans="1:33" s="2" customFormat="1" x14ac:dyDescent="0.25">
      <c r="A1777" s="2">
        <v>340042</v>
      </c>
      <c r="B1777" s="2" t="s">
        <v>3148</v>
      </c>
      <c r="C1777" s="2" t="s">
        <v>367</v>
      </c>
      <c r="D1777" s="2" t="s">
        <v>3149</v>
      </c>
      <c r="I1777" s="2" t="s">
        <v>109</v>
      </c>
      <c r="AG1777" s="2" t="s">
        <v>3070</v>
      </c>
    </row>
    <row r="1778" spans="1:33" s="2" customFormat="1" x14ac:dyDescent="0.25">
      <c r="A1778" s="2">
        <v>340046</v>
      </c>
      <c r="B1778" s="2" t="s">
        <v>3143</v>
      </c>
      <c r="C1778" s="2" t="s">
        <v>1061</v>
      </c>
      <c r="D1778" s="2" t="s">
        <v>299</v>
      </c>
      <c r="I1778" s="2" t="s">
        <v>109</v>
      </c>
      <c r="AG1778" s="2" t="s">
        <v>3070</v>
      </c>
    </row>
    <row r="1779" spans="1:33" s="2" customFormat="1" x14ac:dyDescent="0.25">
      <c r="A1779" s="2">
        <v>340049</v>
      </c>
      <c r="B1779" s="2" t="s">
        <v>3141</v>
      </c>
      <c r="C1779" s="2" t="s">
        <v>230</v>
      </c>
      <c r="D1779" s="2" t="s">
        <v>667</v>
      </c>
      <c r="I1779" s="2" t="s">
        <v>109</v>
      </c>
      <c r="AG1779" s="2" t="s">
        <v>3070</v>
      </c>
    </row>
    <row r="1780" spans="1:33" s="2" customFormat="1" x14ac:dyDescent="0.25">
      <c r="A1780" s="2">
        <v>340050</v>
      </c>
      <c r="B1780" s="2" t="s">
        <v>3140</v>
      </c>
      <c r="C1780" s="2" t="s">
        <v>250</v>
      </c>
      <c r="D1780" s="2" t="s">
        <v>607</v>
      </c>
      <c r="I1780" s="2" t="s">
        <v>109</v>
      </c>
      <c r="AG1780" s="2" t="s">
        <v>3070</v>
      </c>
    </row>
    <row r="1781" spans="1:33" s="2" customFormat="1" x14ac:dyDescent="0.25">
      <c r="A1781" s="2">
        <v>340055</v>
      </c>
      <c r="B1781" s="2" t="s">
        <v>3137</v>
      </c>
      <c r="C1781" s="2" t="s">
        <v>234</v>
      </c>
      <c r="D1781" s="2" t="s">
        <v>241</v>
      </c>
      <c r="I1781" s="2" t="s">
        <v>109</v>
      </c>
      <c r="AG1781" s="2" t="s">
        <v>3070</v>
      </c>
    </row>
    <row r="1782" spans="1:33" s="2" customFormat="1" x14ac:dyDescent="0.25">
      <c r="A1782" s="2">
        <v>340058</v>
      </c>
      <c r="B1782" s="2" t="s">
        <v>3134</v>
      </c>
      <c r="C1782" s="2" t="s">
        <v>313</v>
      </c>
      <c r="D1782" s="2" t="s">
        <v>1498</v>
      </c>
      <c r="I1782" s="2" t="s">
        <v>109</v>
      </c>
      <c r="AG1782" s="2" t="s">
        <v>3070</v>
      </c>
    </row>
    <row r="1783" spans="1:33" s="2" customFormat="1" x14ac:dyDescent="0.25">
      <c r="A1783" s="2">
        <v>340060</v>
      </c>
      <c r="B1783" s="2" t="s">
        <v>3132</v>
      </c>
      <c r="C1783" s="2" t="s">
        <v>401</v>
      </c>
      <c r="D1783" s="2" t="s">
        <v>2469</v>
      </c>
      <c r="I1783" s="2" t="s">
        <v>109</v>
      </c>
      <c r="AG1783" s="2" t="s">
        <v>3070</v>
      </c>
    </row>
    <row r="1784" spans="1:33" s="2" customFormat="1" x14ac:dyDescent="0.25">
      <c r="A1784" s="2">
        <v>340061</v>
      </c>
      <c r="B1784" s="2" t="s">
        <v>3131</v>
      </c>
      <c r="C1784" s="2" t="s">
        <v>213</v>
      </c>
      <c r="D1784" s="2" t="s">
        <v>215</v>
      </c>
      <c r="I1784" s="2" t="s">
        <v>109</v>
      </c>
      <c r="AG1784" s="2" t="s">
        <v>3070</v>
      </c>
    </row>
    <row r="1785" spans="1:33" s="2" customFormat="1" x14ac:dyDescent="0.25">
      <c r="A1785" s="2">
        <v>340070</v>
      </c>
      <c r="B1785" s="2" t="s">
        <v>3128</v>
      </c>
      <c r="C1785" s="2" t="s">
        <v>250</v>
      </c>
      <c r="D1785" s="2" t="s">
        <v>421</v>
      </c>
      <c r="I1785" s="2" t="s">
        <v>109</v>
      </c>
      <c r="AG1785" s="2" t="s">
        <v>3070</v>
      </c>
    </row>
    <row r="1786" spans="1:33" s="2" customFormat="1" x14ac:dyDescent="0.25">
      <c r="A1786" s="2">
        <v>340076</v>
      </c>
      <c r="B1786" s="2" t="s">
        <v>3125</v>
      </c>
      <c r="C1786" s="2" t="s">
        <v>230</v>
      </c>
      <c r="D1786" s="2" t="s">
        <v>418</v>
      </c>
      <c r="I1786" s="2" t="s">
        <v>109</v>
      </c>
      <c r="AG1786" s="2" t="s">
        <v>3070</v>
      </c>
    </row>
    <row r="1787" spans="1:33" s="2" customFormat="1" x14ac:dyDescent="0.25">
      <c r="A1787" s="2">
        <v>340082</v>
      </c>
      <c r="B1787" s="2" t="s">
        <v>3123</v>
      </c>
      <c r="C1787" s="2" t="s">
        <v>213</v>
      </c>
      <c r="D1787" s="2" t="s">
        <v>244</v>
      </c>
      <c r="I1787" s="2" t="s">
        <v>109</v>
      </c>
      <c r="AG1787" s="2" t="s">
        <v>3070</v>
      </c>
    </row>
    <row r="1788" spans="1:33" s="2" customFormat="1" x14ac:dyDescent="0.25">
      <c r="A1788" s="2">
        <v>340089</v>
      </c>
      <c r="B1788" s="2" t="s">
        <v>3116</v>
      </c>
      <c r="C1788" s="2" t="s">
        <v>310</v>
      </c>
      <c r="D1788" s="2" t="s">
        <v>2303</v>
      </c>
      <c r="I1788" s="2" t="s">
        <v>109</v>
      </c>
      <c r="AG1788" s="2" t="s">
        <v>3070</v>
      </c>
    </row>
    <row r="1789" spans="1:33" s="2" customFormat="1" x14ac:dyDescent="0.25">
      <c r="A1789" s="2">
        <v>340090</v>
      </c>
      <c r="B1789" s="2" t="s">
        <v>3115</v>
      </c>
      <c r="C1789" s="2" t="s">
        <v>521</v>
      </c>
      <c r="D1789" s="2" t="s">
        <v>560</v>
      </c>
      <c r="I1789" s="2" t="s">
        <v>109</v>
      </c>
      <c r="AG1789" s="2" t="s">
        <v>3070</v>
      </c>
    </row>
    <row r="1790" spans="1:33" s="2" customFormat="1" x14ac:dyDescent="0.25">
      <c r="A1790" s="2">
        <v>340091</v>
      </c>
      <c r="B1790" s="2" t="s">
        <v>3114</v>
      </c>
      <c r="C1790" s="2" t="s">
        <v>380</v>
      </c>
      <c r="D1790" s="2" t="s">
        <v>241</v>
      </c>
      <c r="I1790" s="2" t="s">
        <v>109</v>
      </c>
      <c r="AG1790" s="2" t="s">
        <v>3070</v>
      </c>
    </row>
    <row r="1791" spans="1:33" s="2" customFormat="1" x14ac:dyDescent="0.25">
      <c r="A1791" s="2">
        <v>340093</v>
      </c>
      <c r="B1791" s="2" t="s">
        <v>3111</v>
      </c>
      <c r="C1791" s="2" t="s">
        <v>469</v>
      </c>
      <c r="D1791" s="2" t="s">
        <v>280</v>
      </c>
      <c r="I1791" s="2" t="s">
        <v>109</v>
      </c>
      <c r="AG1791" s="2" t="s">
        <v>3070</v>
      </c>
    </row>
    <row r="1792" spans="1:33" s="2" customFormat="1" x14ac:dyDescent="0.25">
      <c r="A1792" s="2">
        <v>340098</v>
      </c>
      <c r="B1792" s="2" t="s">
        <v>3109</v>
      </c>
      <c r="C1792" s="2" t="s">
        <v>246</v>
      </c>
      <c r="D1792" s="2" t="s">
        <v>3110</v>
      </c>
      <c r="I1792" s="2" t="s">
        <v>109</v>
      </c>
      <c r="AG1792" s="2" t="s">
        <v>3070</v>
      </c>
    </row>
    <row r="1793" spans="1:33" s="2" customFormat="1" x14ac:dyDescent="0.25">
      <c r="A1793" s="2">
        <v>340101</v>
      </c>
      <c r="B1793" s="2" t="s">
        <v>3057</v>
      </c>
      <c r="C1793" s="2" t="s">
        <v>230</v>
      </c>
      <c r="D1793" s="2" t="s">
        <v>263</v>
      </c>
      <c r="I1793" s="2" t="s">
        <v>109</v>
      </c>
      <c r="AG1793" s="2" t="s">
        <v>3070</v>
      </c>
    </row>
    <row r="1794" spans="1:33" s="2" customFormat="1" x14ac:dyDescent="0.25">
      <c r="A1794" s="2">
        <v>340107</v>
      </c>
      <c r="B1794" s="2" t="s">
        <v>3104</v>
      </c>
      <c r="C1794" s="2" t="s">
        <v>3037</v>
      </c>
      <c r="D1794" s="2" t="s">
        <v>628</v>
      </c>
      <c r="I1794" s="2" t="s">
        <v>109</v>
      </c>
      <c r="AG1794" s="2" t="s">
        <v>3070</v>
      </c>
    </row>
    <row r="1795" spans="1:33" s="2" customFormat="1" x14ac:dyDescent="0.25">
      <c r="A1795" s="2">
        <v>340109</v>
      </c>
      <c r="B1795" s="2" t="s">
        <v>3102</v>
      </c>
      <c r="C1795" s="2" t="s">
        <v>230</v>
      </c>
      <c r="D1795" s="2" t="s">
        <v>539</v>
      </c>
      <c r="I1795" s="2" t="s">
        <v>109</v>
      </c>
      <c r="AG1795" s="2" t="s">
        <v>3070</v>
      </c>
    </row>
    <row r="1796" spans="1:33" s="2" customFormat="1" x14ac:dyDescent="0.25">
      <c r="A1796" s="2">
        <v>340113</v>
      </c>
      <c r="B1796" s="2" t="s">
        <v>3099</v>
      </c>
      <c r="C1796" s="2" t="s">
        <v>246</v>
      </c>
      <c r="D1796" s="2" t="s">
        <v>350</v>
      </c>
      <c r="I1796" s="2" t="s">
        <v>109</v>
      </c>
      <c r="AG1796" s="2" t="s">
        <v>3070</v>
      </c>
    </row>
    <row r="1797" spans="1:33" s="2" customFormat="1" x14ac:dyDescent="0.25">
      <c r="A1797" s="2">
        <v>340114</v>
      </c>
      <c r="B1797" s="2" t="s">
        <v>3098</v>
      </c>
      <c r="C1797" s="2" t="s">
        <v>553</v>
      </c>
      <c r="D1797" s="2" t="s">
        <v>1426</v>
      </c>
      <c r="I1797" s="2" t="s">
        <v>109</v>
      </c>
      <c r="AG1797" s="2" t="s">
        <v>3070</v>
      </c>
    </row>
    <row r="1798" spans="1:33" s="2" customFormat="1" x14ac:dyDescent="0.25">
      <c r="A1798" s="2">
        <v>340121</v>
      </c>
      <c r="B1798" s="2" t="s">
        <v>2026</v>
      </c>
      <c r="C1798" s="2" t="s">
        <v>566</v>
      </c>
      <c r="D1798" s="2" t="s">
        <v>290</v>
      </c>
      <c r="I1798" s="2" t="s">
        <v>109</v>
      </c>
      <c r="AF1798" s="2" t="s">
        <v>3070</v>
      </c>
      <c r="AG1798" s="2" t="s">
        <v>3070</v>
      </c>
    </row>
    <row r="1799" spans="1:33" s="2" customFormat="1" x14ac:dyDescent="0.25">
      <c r="A1799" s="2">
        <v>322764</v>
      </c>
      <c r="B1799" s="2" t="s">
        <v>3513</v>
      </c>
      <c r="C1799" s="2" t="s">
        <v>253</v>
      </c>
      <c r="D1799" s="2" t="s">
        <v>309</v>
      </c>
      <c r="I1799" s="2" t="s">
        <v>109</v>
      </c>
      <c r="V1799" s="2" t="s">
        <v>3514</v>
      </c>
      <c r="AA1799" s="2" t="s">
        <v>3070</v>
      </c>
      <c r="AB1799" s="2" t="s">
        <v>3070</v>
      </c>
      <c r="AC1799" s="2" t="s">
        <v>3070</v>
      </c>
      <c r="AD1799" s="2" t="s">
        <v>3070</v>
      </c>
      <c r="AE1799" s="2" t="s">
        <v>3070</v>
      </c>
      <c r="AF1799" s="2" t="s">
        <v>3070</v>
      </c>
      <c r="AG1799" s="2" t="s">
        <v>3070</v>
      </c>
    </row>
  </sheetData>
  <sheetProtection algorithmName="SHA-512" hashValue="3rNsaT8B3kGmTdKydBl/qFfgg2D7mvsazLaqJV90z2AKYDgcpXXP+cOtE0ScJrQYb2/OzQc1XWg2kFO/5lsHyA==" saltValue="2z2sUbWtNtQPQblDHYoiUw==" spinCount="100000" sheet="1" objects="1" scenarios="1" selectLockedCells="1" selectUnlockedCells="1"/>
  <autoFilter ref="A2:AI2" xr:uid="{00000000-0001-0000-0600-000000000000}">
    <sortState xmlns:xlrd2="http://schemas.microsoft.com/office/spreadsheetml/2017/richdata2" ref="A3:AI1798">
      <sortCondition ref="AI2"/>
    </sortState>
  </autoFilter>
  <phoneticPr fontId="4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6B4434636EFF4419A5B7C719D1B4B2D" ma:contentTypeVersion="5" ma:contentTypeDescription="إنشاء مستند جديد." ma:contentTypeScope="" ma:versionID="b2b61151508518f1f506024fa6b12e52">
  <xsd:schema xmlns:xsd="http://www.w3.org/2001/XMLSchema" xmlns:xs="http://www.w3.org/2001/XMLSchema" xmlns:p="http://schemas.microsoft.com/office/2006/metadata/properties" xmlns:ns2="e73bc8ed-f0d8-4823-aee5-bc4818d47bf9" targetNamespace="http://schemas.microsoft.com/office/2006/metadata/properties" ma:root="true" ma:fieldsID="641c6ad4107f4c934643b9ab1929e947" ns2:_="">
    <xsd:import namespace="e73bc8ed-f0d8-4823-aee5-bc4818d47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bc8ed-f0d8-4823-aee5-bc4818d47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2D1325-993B-443B-BA78-93B47C4390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5CC843-E6B9-4B54-BF13-71F01A4C31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8C0C33-E4D7-4BDB-8CCC-BAE1392C3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bc8ed-f0d8-4823-aee5-bc4818d47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</vt:lpstr>
      <vt:lpstr>إدخال البيانات</vt:lpstr>
      <vt:lpstr>إختيار المقررات</vt:lpstr>
      <vt:lpstr>الإستمارة</vt:lpstr>
      <vt:lpstr>LAW-24-25-f1</vt:lpstr>
      <vt:lpstr>ورقة4</vt:lpstr>
      <vt:lpstr>ورقة2</vt:lpstr>
      <vt:lpstr>الإستمارة!Print_Area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ahmad hamdash</dc:creator>
  <cp:keywords/>
  <dc:description/>
  <cp:lastModifiedBy>Ahmad Hamdash</cp:lastModifiedBy>
  <cp:revision/>
  <cp:lastPrinted>2024-01-12T22:37:24Z</cp:lastPrinted>
  <dcterms:created xsi:type="dcterms:W3CDTF">2015-06-05T18:17:20Z</dcterms:created>
  <dcterms:modified xsi:type="dcterms:W3CDTF">2025-02-24T09:40:36Z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0x010100C6B4434636EFF4419A5B7C719D1B4B2D</vt:lpwstr>
  </property>
</Properties>
</file>